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OMS\Communications 2017\Admin\Reporting\Finance\"/>
    </mc:Choice>
  </mc:AlternateContent>
  <bookViews>
    <workbookView xWindow="0" yWindow="0" windowWidth="19200" windowHeight="7356" activeTab="3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expenses'!$A$1:$E$17</definedName>
    <definedName name="_xlnm.Print_Area" localSheetId="2">'Gifts and Benefits'!$A$1:$E$13</definedName>
    <definedName name="_xlnm.Print_Area" localSheetId="1">Hospitality!$A$1:$F$14</definedName>
    <definedName name="_xlnm.Print_Area" localSheetId="0">Travel!$A$1:$D$33</definedName>
  </definedNames>
  <calcPr calcId="171027" calcMode="manual" concurrentCalc="0"/>
</workbook>
</file>

<file path=xl/calcChain.xml><?xml version="1.0" encoding="utf-8"?>
<calcChain xmlns="http://schemas.openxmlformats.org/spreadsheetml/2006/main">
  <c r="B18" i="1" l="1"/>
  <c r="B19" i="1"/>
  <c r="B20" i="1"/>
  <c r="B22" i="1"/>
  <c r="B21" i="1"/>
  <c r="B9" i="1"/>
  <c r="B8" i="1"/>
  <c r="B17" i="1"/>
  <c r="B16" i="1"/>
  <c r="B15" i="1"/>
  <c r="B3" i="2"/>
  <c r="B16" i="3"/>
  <c r="D13" i="4"/>
  <c r="B14" i="2"/>
  <c r="B4" i="3"/>
  <c r="B3" i="3"/>
  <c r="B2" i="3"/>
  <c r="B4" i="4"/>
  <c r="B3" i="4"/>
  <c r="B2" i="4"/>
  <c r="B4" i="2"/>
  <c r="B2" i="2"/>
  <c r="B31" i="1"/>
  <c r="B24" i="1"/>
  <c r="B11" i="1"/>
  <c r="B32" i="1"/>
</calcChain>
</file>

<file path=xl/sharedStrings.xml><?xml version="1.0" encoding="utf-8"?>
<sst xmlns="http://schemas.openxmlformats.org/spreadsheetml/2006/main" count="117" uniqueCount="79">
  <si>
    <t>Date</t>
  </si>
  <si>
    <t>Location/s</t>
  </si>
  <si>
    <t>Location</t>
  </si>
  <si>
    <t>Disclosure period</t>
  </si>
  <si>
    <t>Sub total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</si>
  <si>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</si>
  <si>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</si>
  <si>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</si>
  <si>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</si>
  <si>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</si>
  <si>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Total other expenses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</si>
  <si>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</si>
  <si>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</si>
  <si>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</si>
  <si>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</si>
  <si>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</si>
  <si>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</si>
  <si>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Hospitality</t>
  </si>
  <si>
    <t>All other expenditure incurred by the chief executive that is not travel, hospitality or gifts</t>
  </si>
  <si>
    <t>All gifts, invitations to events and other hospitality, of $50 or more in total value per year, offered to the CE by people external to the organisation</t>
  </si>
  <si>
    <t>Purpose</t>
  </si>
  <si>
    <t>All hospitality expenses provided by the CE in the context of his/her job to anyone external to the Public Service or statutory Crown entities.</t>
  </si>
  <si>
    <t>Comments</t>
  </si>
  <si>
    <t>New Zealand Qualifications Authority</t>
  </si>
  <si>
    <t>Dr Karen Poutasi</t>
  </si>
  <si>
    <t>1 July 2016 to 30 June 2017</t>
  </si>
  <si>
    <t>Cost (NZ$)
(exc GST)</t>
  </si>
  <si>
    <t xml:space="preserve">International Travel </t>
  </si>
  <si>
    <t>Cost ($)
(exc GST)</t>
  </si>
  <si>
    <t>Local Travel</t>
  </si>
  <si>
    <t>Included within domestic travel above</t>
  </si>
  <si>
    <t xml:space="preserve">Nature </t>
  </si>
  <si>
    <t xml:space="preserve">Comment / explanation </t>
  </si>
  <si>
    <t xml:space="preserve">Medical Council of NZ </t>
  </si>
  <si>
    <t>Subscription</t>
  </si>
  <si>
    <t>n/a</t>
  </si>
  <si>
    <t>NZ College of Public Health Medicine</t>
  </si>
  <si>
    <t>NZ Global Women</t>
  </si>
  <si>
    <t xml:space="preserve">n/a </t>
  </si>
  <si>
    <t xml:space="preserve">Flights </t>
  </si>
  <si>
    <t>Board Meeting (Auckland)</t>
  </si>
  <si>
    <t>Singularity NZ conference (Christchurch)</t>
  </si>
  <si>
    <t>Attendance at Prime Ministers Excellence Awards in June 16</t>
  </si>
  <si>
    <t>Accommodation</t>
  </si>
  <si>
    <t xml:space="preserve">Flights, accommodation </t>
  </si>
  <si>
    <t>Attendance at World Business Forum - Sydney</t>
  </si>
  <si>
    <t>Jul 16 - Jun 17</t>
  </si>
  <si>
    <t xml:space="preserve">Harvard Business Review </t>
  </si>
  <si>
    <t>Telephone</t>
  </si>
  <si>
    <t>Mobile &amp; other telephone charges for the year</t>
  </si>
  <si>
    <t xml:space="preserve">Other travel booking fees and account charges during the year </t>
  </si>
  <si>
    <t>Given to some international and other guests</t>
  </si>
  <si>
    <t>July 16 - June 17</t>
  </si>
  <si>
    <t xml:space="preserve">Taxis </t>
  </si>
  <si>
    <t>Subsistence</t>
  </si>
  <si>
    <t xml:space="preserve">Flights, accommodation, subsistence, parking </t>
  </si>
  <si>
    <t>Working dinner with guest speaker including parking</t>
  </si>
  <si>
    <t>Taxi fares during the year visiting above meetings &amp; conferences plus various educational and government agencies around NZ</t>
  </si>
  <si>
    <t>Gifts and Benefits over $50 annual value</t>
  </si>
  <si>
    <t>Estimated value (NZ$)
(exc GST)</t>
  </si>
  <si>
    <t>Gift for speaking at farewell of John Fiso</t>
  </si>
  <si>
    <t>Domestic Travel (within NZ, including travel to and from local airport)</t>
  </si>
  <si>
    <t>Minister led cross sector led forum (Auckland) &amp; Women Leaders lunch (Wellington)</t>
  </si>
  <si>
    <t xml:space="preserve">Secondary Principals' Association of NZ (SPANZ) Meetings </t>
  </si>
  <si>
    <t xml:space="preserve">Purpose of trip </t>
  </si>
  <si>
    <t xml:space="preserve">Meetings with Australian Curriculum Assessment Reporting Authority (ACARA) &amp; Charles Fadel </t>
  </si>
  <si>
    <t>Flights, accommodation, subsistence, taxis</t>
  </si>
  <si>
    <t>Nature</t>
  </si>
  <si>
    <t>Curriculum discussion with Principals &amp; Ministry of Education (Auckland)</t>
  </si>
  <si>
    <t>Attendance &amp; speaking at Independent Tertiary Education NZ &amp; Pacific Tertiary Education Forum (Christchurch &amp; Auckland)</t>
  </si>
  <si>
    <t xml:space="preserve">Various small gifts (e.g.  greenstone pendants) for distribution during the year  </t>
  </si>
  <si>
    <t xml:space="preserve">Purpose </t>
  </si>
  <si>
    <t>Reason</t>
  </si>
  <si>
    <t xml:space="preserve">Description </t>
  </si>
  <si>
    <t>Offered by</t>
  </si>
  <si>
    <t>Individual Pass, flights, accommodation, subsistence, taxis</t>
  </si>
  <si>
    <t>Cake and flowers</t>
  </si>
  <si>
    <t>New Zealand Institute of Sport</t>
  </si>
  <si>
    <t>No. of items =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</si>
</sst>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9" xfId="0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0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6" xfId="0" applyFont="1" applyBorder="1" applyAlignment="1">
      <alignment wrapText="1"/>
    </xf>
    <xf numFmtId="17" fontId="0" fillId="0" borderId="9" xfId="0" applyNumberFormat="1" applyFont="1" applyBorder="1" applyAlignment="1">
      <alignment wrapText="1"/>
    </xf>
    <xf numFmtId="0" fontId="0" fillId="0" borderId="9" xfId="0" applyBorder="1" applyAlignment="1">
      <alignment horizontal="right" wrapText="1"/>
    </xf>
    <xf numFmtId="17" fontId="0" fillId="0" borderId="0" xfId="0" applyNumberFormat="1" applyBorder="1" applyAlignment="1">
      <alignment horizontal="right" wrapText="1"/>
    </xf>
    <xf numFmtId="17" fontId="0" fillId="0" borderId="9" xfId="0" applyNumberFormat="1" applyBorder="1" applyAlignment="1">
      <alignment horizontal="right" wrapText="1"/>
    </xf>
    <xf numFmtId="4" fontId="0" fillId="0" borderId="0" xfId="0" applyNumberFormat="1" applyFont="1" applyBorder="1" applyAlignment="1"/>
    <xf numFmtId="4" fontId="0" fillId="0" borderId="0" xfId="0" applyNumberFormat="1" applyBorder="1" applyAlignment="1">
      <alignment wrapText="1"/>
    </xf>
    <xf numFmtId="0" fontId="0" fillId="0" borderId="9" xfId="0" applyFont="1" applyBorder="1" applyAlignment="1">
      <alignment horizontal="right" wrapText="1"/>
    </xf>
    <xf numFmtId="4" fontId="0" fillId="0" borderId="9" xfId="0" applyNumberFormat="1" applyFont="1" applyBorder="1" applyAlignment="1">
      <alignment horizontal="right" wrapText="1"/>
    </xf>
    <xf numFmtId="4" fontId="0" fillId="0" borderId="0" xfId="0" applyNumberFormat="1" applyFont="1" applyBorder="1" applyAlignment="1">
      <alignment wrapText="1"/>
    </xf>
    <xf numFmtId="0" fontId="0" fillId="5" borderId="2" xfId="0" applyFont="1" applyFill="1" applyBorder="1" applyAlignment="1"/>
    <xf numFmtId="0" fontId="0" fillId="5" borderId="2" xfId="0" applyFont="1" applyFill="1" applyBorder="1" applyAlignment="1">
      <alignment wrapText="1"/>
    </xf>
    <xf numFmtId="0" fontId="0" fillId="5" borderId="8" xfId="0" applyFont="1" applyFill="1" applyBorder="1" applyAlignment="1">
      <alignment wrapText="1"/>
    </xf>
    <xf numFmtId="0" fontId="6" fillId="5" borderId="1" xfId="0" applyFont="1" applyFill="1" applyBorder="1" applyAlignment="1">
      <alignment vertical="center" wrapText="1"/>
    </xf>
    <xf numFmtId="164" fontId="6" fillId="5" borderId="2" xfId="0" applyNumberFormat="1" applyFont="1" applyFill="1" applyBorder="1" applyAlignment="1">
      <alignment vertical="center" wrapText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0" fillId="0" borderId="9" xfId="0" applyFont="1" applyBorder="1" applyAlignment="1">
      <alignment vertical="top" wrapText="1"/>
    </xf>
    <xf numFmtId="0" fontId="0" fillId="0" borderId="0" xfId="0" applyFont="1" applyAlignment="1">
      <alignment wrapText="1"/>
    </xf>
    <xf numFmtId="0" fontId="16" fillId="0" borderId="1" xfId="0" applyFont="1" applyBorder="1" applyAlignment="1">
      <alignment horizontal="center" vertical="center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opLeftCell="A16" zoomScaleNormal="100" workbookViewId="0">
      <selection activeCell="D11" sqref="D11"/>
    </sheetView>
  </sheetViews>
  <sheetFormatPr defaultColWidth="9.109375" defaultRowHeight="13.2" x14ac:dyDescent="0.25"/>
  <cols>
    <col min="1" max="1" width="23.5546875" style="7" customWidth="1"/>
    <col min="2" max="2" width="23.5546875" style="1" customWidth="1"/>
    <col min="3" max="4" width="27.5546875" style="1" customWidth="1"/>
    <col min="5" max="16384" width="9.109375" style="1"/>
  </cols>
  <sheetData>
    <row r="1" spans="1:4" ht="36" customHeight="1" x14ac:dyDescent="0.25">
      <c r="A1" s="83" t="s">
        <v>15</v>
      </c>
      <c r="B1" s="83"/>
      <c r="C1" s="83"/>
      <c r="D1" s="83"/>
    </row>
    <row r="2" spans="1:4" ht="36" customHeight="1" x14ac:dyDescent="0.25">
      <c r="A2" s="38" t="s">
        <v>7</v>
      </c>
      <c r="B2" s="86" t="s">
        <v>23</v>
      </c>
      <c r="C2" s="86"/>
      <c r="D2" s="86"/>
    </row>
    <row r="3" spans="1:4" ht="36" customHeight="1" x14ac:dyDescent="0.25">
      <c r="A3" s="38" t="s">
        <v>8</v>
      </c>
      <c r="B3" s="87" t="s">
        <v>24</v>
      </c>
      <c r="C3" s="87"/>
      <c r="D3" s="87"/>
    </row>
    <row r="4" spans="1:4" ht="36" customHeight="1" x14ac:dyDescent="0.25">
      <c r="A4" s="38" t="s">
        <v>3</v>
      </c>
      <c r="B4" s="87" t="s">
        <v>25</v>
      </c>
      <c r="C4" s="87"/>
      <c r="D4" s="87"/>
    </row>
    <row r="5" spans="1:4" s="3" customFormat="1" ht="36" customHeight="1" x14ac:dyDescent="0.25">
      <c r="A5" s="88" t="s">
        <v>9</v>
      </c>
      <c r="B5" s="89"/>
      <c r="C5" s="89"/>
      <c r="D5" s="89"/>
    </row>
    <row r="6" spans="1:4" s="4" customFormat="1" ht="19.5" customHeight="1" x14ac:dyDescent="0.3">
      <c r="A6" s="84" t="s">
        <v>27</v>
      </c>
      <c r="B6" s="85"/>
      <c r="C6" s="85"/>
      <c r="D6" s="85"/>
    </row>
    <row r="7" spans="1:4" s="34" customFormat="1" ht="26.4" x14ac:dyDescent="0.25">
      <c r="A7" s="32" t="s">
        <v>16</v>
      </c>
      <c r="B7" s="33" t="s">
        <v>26</v>
      </c>
      <c r="C7" s="33" t="s">
        <v>64</v>
      </c>
      <c r="D7" s="33" t="s">
        <v>31</v>
      </c>
    </row>
    <row r="8" spans="1:4" ht="52.8" x14ac:dyDescent="0.25">
      <c r="A8" s="66">
        <v>42856</v>
      </c>
      <c r="B8" s="67">
        <f>600.69+679.59+88+133.61</f>
        <v>1501.8900000000003</v>
      </c>
      <c r="C8" s="47" t="s">
        <v>65</v>
      </c>
      <c r="D8" s="47" t="s">
        <v>66</v>
      </c>
    </row>
    <row r="9" spans="1:4" ht="39.6" x14ac:dyDescent="0.25">
      <c r="A9" s="66">
        <v>42887</v>
      </c>
      <c r="B9" s="68">
        <f>3459.23+565.49+130+496.95+155.3</f>
        <v>4806.97</v>
      </c>
      <c r="C9" s="47" t="s">
        <v>45</v>
      </c>
      <c r="D9" s="47" t="s">
        <v>75</v>
      </c>
    </row>
    <row r="10" spans="1:4" hidden="1" x14ac:dyDescent="0.25">
      <c r="A10" s="11"/>
      <c r="B10" s="47"/>
      <c r="C10" s="47"/>
      <c r="D10" s="47"/>
    </row>
    <row r="11" spans="1:4" ht="19.5" customHeight="1" x14ac:dyDescent="0.25">
      <c r="A11" s="46" t="s">
        <v>4</v>
      </c>
      <c r="B11" s="50">
        <f>SUM(B8:B10)</f>
        <v>6308.8600000000006</v>
      </c>
      <c r="C11" s="47"/>
      <c r="D11" s="47"/>
    </row>
    <row r="12" spans="1:4" s="4" customFormat="1" ht="36.75" customHeight="1" x14ac:dyDescent="0.3">
      <c r="A12" s="77" t="s">
        <v>61</v>
      </c>
      <c r="B12" s="78"/>
      <c r="C12" s="78"/>
      <c r="D12" s="6"/>
    </row>
    <row r="13" spans="1:4" s="34" customFormat="1" ht="37.5" customHeight="1" x14ac:dyDescent="0.25">
      <c r="A13" s="32" t="s">
        <v>16</v>
      </c>
      <c r="B13" s="33" t="s">
        <v>28</v>
      </c>
      <c r="C13" s="33" t="s">
        <v>20</v>
      </c>
      <c r="D13" s="33" t="s">
        <v>67</v>
      </c>
    </row>
    <row r="14" spans="1:4" ht="26.4" x14ac:dyDescent="0.25">
      <c r="A14" s="65">
        <v>42552</v>
      </c>
      <c r="B14" s="68">
        <v>130</v>
      </c>
      <c r="C14" s="61" t="s">
        <v>42</v>
      </c>
      <c r="D14" s="61" t="s">
        <v>43</v>
      </c>
    </row>
    <row r="15" spans="1:4" ht="39.6" x14ac:dyDescent="0.25">
      <c r="A15" s="65">
        <v>42583</v>
      </c>
      <c r="B15" s="68">
        <f>100.28+359.07</f>
        <v>459.35</v>
      </c>
      <c r="C15" s="61" t="s">
        <v>68</v>
      </c>
      <c r="D15" s="61" t="s">
        <v>39</v>
      </c>
    </row>
    <row r="16" spans="1:4" ht="66" x14ac:dyDescent="0.25">
      <c r="A16" s="65">
        <v>42614</v>
      </c>
      <c r="B16" s="68">
        <f>156.81+241.25+310.54</f>
        <v>708.6</v>
      </c>
      <c r="C16" s="61" t="s">
        <v>69</v>
      </c>
      <c r="D16" s="61" t="s">
        <v>39</v>
      </c>
    </row>
    <row r="17" spans="1:4" x14ac:dyDescent="0.25">
      <c r="A17" s="65">
        <v>42644</v>
      </c>
      <c r="B17" s="68">
        <f>335.72-84.35+134.78</f>
        <v>386.15000000000003</v>
      </c>
      <c r="C17" s="61" t="s">
        <v>40</v>
      </c>
      <c r="D17" s="61" t="s">
        <v>44</v>
      </c>
    </row>
    <row r="18" spans="1:4" ht="26.4" x14ac:dyDescent="0.25">
      <c r="A18" s="65">
        <v>42675</v>
      </c>
      <c r="B18" s="68">
        <f>418.9+251.31+59.14+7.3</f>
        <v>736.65</v>
      </c>
      <c r="C18" s="61" t="s">
        <v>41</v>
      </c>
      <c r="D18" s="61" t="s">
        <v>55</v>
      </c>
    </row>
    <row r="19" spans="1:4" ht="39.6" x14ac:dyDescent="0.25">
      <c r="A19" s="65">
        <v>42795</v>
      </c>
      <c r="B19" s="68">
        <f>7.83+19.65+39.13+36.52</f>
        <v>103.13</v>
      </c>
      <c r="C19" s="61" t="s">
        <v>62</v>
      </c>
      <c r="D19" s="61" t="s">
        <v>54</v>
      </c>
    </row>
    <row r="20" spans="1:4" ht="39.6" x14ac:dyDescent="0.25">
      <c r="A20" s="65">
        <v>42826</v>
      </c>
      <c r="B20" s="68">
        <f>92.96+5.22</f>
        <v>98.179999999999993</v>
      </c>
      <c r="C20" s="61" t="s">
        <v>63</v>
      </c>
      <c r="D20" s="61" t="s">
        <v>56</v>
      </c>
    </row>
    <row r="21" spans="1:4" ht="66" x14ac:dyDescent="0.25">
      <c r="A21" s="64" t="s">
        <v>52</v>
      </c>
      <c r="B21" s="68">
        <f>22.96+316.12+340.07+190.44+110.44+24.23+158.71+69.96</f>
        <v>1232.93</v>
      </c>
      <c r="C21" s="61" t="s">
        <v>57</v>
      </c>
      <c r="D21" s="61" t="s">
        <v>53</v>
      </c>
    </row>
    <row r="22" spans="1:4" ht="39.6" x14ac:dyDescent="0.25">
      <c r="A22" s="64" t="s">
        <v>52</v>
      </c>
      <c r="B22" s="68">
        <f>132+46.92+7+7</f>
        <v>192.92000000000002</v>
      </c>
      <c r="C22" s="47" t="s">
        <v>50</v>
      </c>
      <c r="D22" s="47" t="s">
        <v>35</v>
      </c>
    </row>
    <row r="23" spans="1:4" hidden="1" x14ac:dyDescent="0.25">
      <c r="A23" s="11"/>
      <c r="B23" s="47"/>
      <c r="C23" s="47"/>
      <c r="D23" s="47"/>
    </row>
    <row r="24" spans="1:4" ht="19.5" customHeight="1" x14ac:dyDescent="0.25">
      <c r="A24" s="46" t="s">
        <v>4</v>
      </c>
      <c r="B24" s="51">
        <f>SUM(B14:B23)</f>
        <v>4047.91</v>
      </c>
      <c r="C24" s="47"/>
      <c r="D24" s="47"/>
    </row>
    <row r="25" spans="1:4" ht="19.5" customHeight="1" x14ac:dyDescent="0.3">
      <c r="A25" s="79" t="s">
        <v>29</v>
      </c>
      <c r="B25" s="80"/>
      <c r="C25" s="80"/>
      <c r="D25" s="37"/>
    </row>
    <row r="26" spans="1:4" s="35" customFormat="1" ht="25.5" customHeight="1" x14ac:dyDescent="0.25">
      <c r="A26" s="32" t="s">
        <v>0</v>
      </c>
      <c r="B26" s="33" t="s">
        <v>28</v>
      </c>
      <c r="C26" s="33" t="s">
        <v>20</v>
      </c>
      <c r="D26" s="33" t="s">
        <v>67</v>
      </c>
    </row>
    <row r="27" spans="1:4" ht="12.75" customHeight="1" x14ac:dyDescent="0.25">
      <c r="A27" s="11"/>
      <c r="B27" s="47"/>
      <c r="C27" s="47"/>
      <c r="D27" s="47"/>
    </row>
    <row r="28" spans="1:4" ht="12.75" customHeight="1" x14ac:dyDescent="0.25">
      <c r="A28" s="81" t="s">
        <v>30</v>
      </c>
      <c r="B28" s="82"/>
      <c r="C28" s="47"/>
      <c r="D28" s="47"/>
    </row>
    <row r="29" spans="1:4" ht="12.75" customHeight="1" x14ac:dyDescent="0.25">
      <c r="A29" s="11"/>
      <c r="B29" s="47"/>
      <c r="C29" s="47"/>
      <c r="D29" s="47"/>
    </row>
    <row r="30" spans="1:4" ht="12.75" hidden="1" customHeight="1" x14ac:dyDescent="0.25">
      <c r="A30" s="11"/>
      <c r="B30" s="47"/>
      <c r="C30" s="47"/>
      <c r="D30" s="47"/>
    </row>
    <row r="31" spans="1:4" ht="19.5" customHeight="1" x14ac:dyDescent="0.25">
      <c r="A31" s="46" t="s">
        <v>4</v>
      </c>
      <c r="B31" s="51">
        <f>SUM(B27:B30)</f>
        <v>0</v>
      </c>
      <c r="C31" s="47"/>
      <c r="D31" s="47"/>
    </row>
    <row r="32" spans="1:4" s="8" customFormat="1" ht="34.5" customHeight="1" x14ac:dyDescent="0.25">
      <c r="A32" s="36" t="s">
        <v>6</v>
      </c>
      <c r="B32" s="52">
        <f>B11+B24+B31</f>
        <v>10356.77</v>
      </c>
      <c r="C32" s="9"/>
      <c r="D32" s="9"/>
    </row>
    <row r="33" spans="1:4" s="47" customFormat="1" x14ac:dyDescent="0.25">
      <c r="B33" s="43"/>
      <c r="C33" s="44"/>
      <c r="D33" s="44"/>
    </row>
    <row r="34" spans="1:4" x14ac:dyDescent="0.25">
      <c r="A34" s="31"/>
      <c r="B34" s="47"/>
      <c r="C34" s="47"/>
      <c r="D34" s="47"/>
    </row>
    <row r="35" spans="1:4" x14ac:dyDescent="0.25">
      <c r="A35" s="31"/>
      <c r="B35" s="47"/>
      <c r="C35" s="47"/>
      <c r="D35" s="47"/>
    </row>
    <row r="36" spans="1:4" x14ac:dyDescent="0.25">
      <c r="A36" s="31"/>
      <c r="B36" s="47"/>
      <c r="C36" s="47"/>
      <c r="D36" s="47"/>
    </row>
    <row r="37" spans="1:4" x14ac:dyDescent="0.25">
      <c r="A37" s="31"/>
      <c r="B37" s="47"/>
      <c r="C37" s="47"/>
      <c r="D37" s="47"/>
    </row>
    <row r="38" spans="1:4" x14ac:dyDescent="0.25">
      <c r="A38" s="31"/>
      <c r="B38" s="47"/>
      <c r="C38" s="47"/>
      <c r="D38" s="47"/>
    </row>
    <row r="39" spans="1:4" x14ac:dyDescent="0.25">
      <c r="A39" s="31"/>
      <c r="B39" s="47"/>
      <c r="C39" s="47"/>
      <c r="D39" s="47"/>
    </row>
    <row r="40" spans="1:4" x14ac:dyDescent="0.25">
      <c r="A40" s="31"/>
      <c r="B40" s="47"/>
      <c r="C40" s="47"/>
      <c r="D40" s="47"/>
    </row>
    <row r="41" spans="1:4" x14ac:dyDescent="0.25">
      <c r="A41" s="31"/>
      <c r="B41" s="47"/>
      <c r="C41" s="47"/>
      <c r="D41" s="47"/>
    </row>
    <row r="42" spans="1:4" x14ac:dyDescent="0.25">
      <c r="A42" s="31"/>
      <c r="B42" s="47"/>
      <c r="C42" s="47"/>
      <c r="D42" s="47"/>
    </row>
    <row r="43" spans="1:4" x14ac:dyDescent="0.25">
      <c r="A43" s="31"/>
      <c r="B43" s="47"/>
      <c r="C43" s="47"/>
      <c r="D43" s="47"/>
    </row>
  </sheetData>
  <mergeCells count="9">
    <mergeCell ref="A12:C12"/>
    <mergeCell ref="A25:C25"/>
    <mergeCell ref="A28:B28"/>
    <mergeCell ref="A1:D1"/>
    <mergeCell ref="A6:D6"/>
    <mergeCell ref="B2:D2"/>
    <mergeCell ref="B3:D3"/>
    <mergeCell ref="B4:D4"/>
    <mergeCell ref="A5:D5"/>
  </mergeCells>
  <printOptions gridLines="1"/>
  <pageMargins left="0.70866141732283472" right="0.70866141732283472" top="0.74803149606299213" bottom="0.74803149606299213" header="0.31496062992125984" footer="0.31496062992125984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zoomScaleNormal="100" workbookViewId="0">
      <selection activeCell="B22" sqref="B22"/>
    </sheetView>
  </sheetViews>
  <sheetFormatPr defaultColWidth="9.109375" defaultRowHeight="13.2" x14ac:dyDescent="0.25"/>
  <cols>
    <col min="1" max="2" width="23.5546875" style="15" customWidth="1"/>
    <col min="3" max="6" width="27.5546875" style="15" customWidth="1"/>
    <col min="7" max="16384" width="9.109375" style="16"/>
  </cols>
  <sheetData>
    <row r="1" spans="1:7" ht="36" customHeight="1" x14ac:dyDescent="0.25">
      <c r="A1" s="92" t="s">
        <v>15</v>
      </c>
      <c r="B1" s="92"/>
      <c r="C1" s="92"/>
      <c r="D1" s="92"/>
      <c r="E1" s="92"/>
      <c r="F1" s="92"/>
    </row>
    <row r="2" spans="1:7" ht="36" customHeight="1" x14ac:dyDescent="0.25">
      <c r="A2" s="38" t="s">
        <v>7</v>
      </c>
      <c r="B2" s="86" t="str">
        <f>Travel!B2</f>
        <v>New Zealand Qualifications Authority</v>
      </c>
      <c r="C2" s="86"/>
      <c r="D2" s="86"/>
      <c r="E2" s="86"/>
      <c r="F2" s="86"/>
      <c r="G2" s="39"/>
    </row>
    <row r="3" spans="1:7" ht="36" customHeight="1" x14ac:dyDescent="0.25">
      <c r="A3" s="38" t="s">
        <v>8</v>
      </c>
      <c r="B3" s="87" t="str">
        <f>Travel!B3</f>
        <v>Dr Karen Poutasi</v>
      </c>
      <c r="C3" s="87"/>
      <c r="D3" s="87"/>
      <c r="E3" s="87"/>
      <c r="F3" s="87"/>
      <c r="G3" s="40"/>
    </row>
    <row r="4" spans="1:7" ht="36" customHeight="1" x14ac:dyDescent="0.25">
      <c r="A4" s="38" t="s">
        <v>3</v>
      </c>
      <c r="B4" s="87" t="str">
        <f>Travel!B4</f>
        <v>1 July 2016 to 30 June 2017</v>
      </c>
      <c r="C4" s="87"/>
      <c r="D4" s="87"/>
      <c r="E4" s="87"/>
      <c r="F4" s="87"/>
      <c r="G4" s="40"/>
    </row>
    <row r="5" spans="1:7" s="14" customFormat="1" ht="35.25" customHeight="1" x14ac:dyDescent="0.3">
      <c r="A5" s="96" t="s">
        <v>17</v>
      </c>
      <c r="B5" s="97"/>
      <c r="C5" s="98"/>
      <c r="D5" s="98"/>
      <c r="E5" s="98"/>
      <c r="F5" s="99"/>
    </row>
    <row r="6" spans="1:7" s="14" customFormat="1" ht="35.25" customHeight="1" x14ac:dyDescent="0.3">
      <c r="A6" s="93" t="s">
        <v>21</v>
      </c>
      <c r="B6" s="94"/>
      <c r="C6" s="94"/>
      <c r="D6" s="94"/>
      <c r="E6" s="94"/>
      <c r="F6" s="95"/>
    </row>
    <row r="7" spans="1:7" s="3" customFormat="1" ht="30.9" customHeight="1" x14ac:dyDescent="0.3">
      <c r="A7" s="90" t="s">
        <v>12</v>
      </c>
      <c r="B7" s="91"/>
      <c r="C7" s="5"/>
      <c r="D7" s="5"/>
      <c r="E7" s="5"/>
      <c r="F7" s="22"/>
    </row>
    <row r="8" spans="1:7" ht="26.4" x14ac:dyDescent="0.25">
      <c r="A8" s="23" t="s">
        <v>0</v>
      </c>
      <c r="B8" s="33" t="s">
        <v>28</v>
      </c>
      <c r="C8" s="2" t="s">
        <v>71</v>
      </c>
      <c r="D8" s="2" t="s">
        <v>31</v>
      </c>
      <c r="E8" s="2" t="s">
        <v>72</v>
      </c>
      <c r="F8" s="10" t="s">
        <v>1</v>
      </c>
    </row>
    <row r="9" spans="1:7" x14ac:dyDescent="0.25">
      <c r="A9" s="20"/>
      <c r="F9" s="21"/>
    </row>
    <row r="10" spans="1:7" ht="39.6" x14ac:dyDescent="0.25">
      <c r="A10" s="69" t="s">
        <v>52</v>
      </c>
      <c r="B10" s="15">
        <v>156.52000000000001</v>
      </c>
      <c r="C10" s="15" t="s">
        <v>70</v>
      </c>
      <c r="D10" s="15" t="s">
        <v>51</v>
      </c>
      <c r="E10" s="15" t="s">
        <v>38</v>
      </c>
      <c r="F10" s="21" t="s">
        <v>35</v>
      </c>
    </row>
    <row r="11" spans="1:7" ht="11.25" customHeight="1" x14ac:dyDescent="0.25">
      <c r="A11" s="20"/>
      <c r="F11" s="21"/>
    </row>
    <row r="12" spans="1:7" hidden="1" x14ac:dyDescent="0.25">
      <c r="A12" s="20"/>
      <c r="F12" s="21"/>
    </row>
    <row r="13" spans="1:7" s="19" customFormat="1" ht="25.5" hidden="1" customHeight="1" x14ac:dyDescent="0.25">
      <c r="A13" s="20"/>
      <c r="B13" s="15"/>
      <c r="C13" s="15"/>
      <c r="D13" s="15"/>
      <c r="E13" s="15"/>
      <c r="F13" s="21"/>
    </row>
    <row r="14" spans="1:7" ht="24.9" customHeight="1" x14ac:dyDescent="0.25">
      <c r="A14" s="48" t="s">
        <v>13</v>
      </c>
      <c r="B14" s="53">
        <f>SUM(B9:B13)</f>
        <v>156.52000000000001</v>
      </c>
      <c r="C14" s="72"/>
      <c r="D14" s="73"/>
      <c r="E14" s="73"/>
      <c r="F14" s="74"/>
    </row>
    <row r="15" spans="1:7" x14ac:dyDescent="0.25">
      <c r="A15" s="49"/>
      <c r="B15" s="49"/>
      <c r="C15" s="49"/>
      <c r="D15" s="49"/>
      <c r="E15" s="49"/>
      <c r="F15" s="49"/>
    </row>
    <row r="16" spans="1:7" x14ac:dyDescent="0.25">
      <c r="A16" s="49"/>
      <c r="B16" s="49"/>
      <c r="C16" s="49"/>
      <c r="D16" s="49"/>
      <c r="E16" s="49"/>
      <c r="F16" s="49"/>
    </row>
    <row r="17" spans="1:6" x14ac:dyDescent="0.25">
      <c r="A17" s="49"/>
      <c r="B17" s="49"/>
      <c r="C17" s="49"/>
      <c r="D17" s="49"/>
      <c r="E17" s="49"/>
      <c r="F17" s="49"/>
    </row>
  </sheetData>
  <mergeCells count="7">
    <mergeCell ref="A7:B7"/>
    <mergeCell ref="A1:F1"/>
    <mergeCell ref="A6:F6"/>
    <mergeCell ref="B2:F2"/>
    <mergeCell ref="B3:F3"/>
    <mergeCell ref="B4:F4"/>
    <mergeCell ref="A5:F5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"/>
  <sheetViews>
    <sheetView zoomScaleNormal="100" workbookViewId="0">
      <selection activeCell="C18" sqref="C18"/>
    </sheetView>
  </sheetViews>
  <sheetFormatPr defaultColWidth="9.109375" defaultRowHeight="13.2" x14ac:dyDescent="0.25"/>
  <cols>
    <col min="1" max="5" width="27.5546875" style="25" customWidth="1"/>
    <col min="6" max="16384" width="9.109375" style="28"/>
  </cols>
  <sheetData>
    <row r="1" spans="1:7" ht="36" customHeight="1" x14ac:dyDescent="0.25">
      <c r="A1" s="92" t="s">
        <v>15</v>
      </c>
      <c r="B1" s="92"/>
      <c r="C1" s="92"/>
      <c r="D1" s="92"/>
      <c r="E1" s="92"/>
      <c r="F1" s="55"/>
    </row>
    <row r="2" spans="1:7" ht="36" customHeight="1" x14ac:dyDescent="0.25">
      <c r="A2" s="38" t="s">
        <v>7</v>
      </c>
      <c r="B2" s="86" t="str">
        <f>Travel!B2</f>
        <v>New Zealand Qualifications Authority</v>
      </c>
      <c r="C2" s="86"/>
      <c r="D2" s="86"/>
      <c r="E2" s="86"/>
      <c r="F2" s="39"/>
      <c r="G2" s="39"/>
    </row>
    <row r="3" spans="1:7" ht="36" customHeight="1" x14ac:dyDescent="0.25">
      <c r="A3" s="38" t="s">
        <v>8</v>
      </c>
      <c r="B3" s="87" t="str">
        <f>Travel!B3</f>
        <v>Dr Karen Poutasi</v>
      </c>
      <c r="C3" s="87"/>
      <c r="D3" s="87"/>
      <c r="E3" s="87"/>
      <c r="F3" s="40"/>
      <c r="G3" s="40"/>
    </row>
    <row r="4" spans="1:7" ht="36" customHeight="1" x14ac:dyDescent="0.25">
      <c r="A4" s="38" t="s">
        <v>3</v>
      </c>
      <c r="B4" s="87" t="str">
        <f>Travel!B4</f>
        <v>1 July 2016 to 30 June 2017</v>
      </c>
      <c r="C4" s="87"/>
      <c r="D4" s="87"/>
      <c r="E4" s="87"/>
      <c r="F4" s="40"/>
      <c r="G4" s="40"/>
    </row>
    <row r="5" spans="1:7" ht="36" customHeight="1" x14ac:dyDescent="0.25">
      <c r="A5" s="102" t="s">
        <v>58</v>
      </c>
      <c r="B5" s="103"/>
      <c r="C5" s="103"/>
      <c r="D5" s="103"/>
      <c r="E5" s="104"/>
    </row>
    <row r="6" spans="1:7" ht="20.100000000000001" customHeight="1" x14ac:dyDescent="0.25">
      <c r="A6" s="100" t="s">
        <v>19</v>
      </c>
      <c r="B6" s="100"/>
      <c r="C6" s="100"/>
      <c r="D6" s="100"/>
      <c r="E6" s="101"/>
      <c r="F6" s="41"/>
      <c r="G6" s="41"/>
    </row>
    <row r="7" spans="1:7" ht="20.25" customHeight="1" x14ac:dyDescent="0.3">
      <c r="A7" s="24" t="s">
        <v>11</v>
      </c>
      <c r="B7" s="5"/>
      <c r="C7" s="5"/>
      <c r="D7" s="5"/>
      <c r="E7" s="22"/>
    </row>
    <row r="8" spans="1:7" ht="26.4" x14ac:dyDescent="0.25">
      <c r="A8" s="23" t="s">
        <v>0</v>
      </c>
      <c r="B8" s="2" t="s">
        <v>73</v>
      </c>
      <c r="C8" s="2" t="s">
        <v>74</v>
      </c>
      <c r="D8" s="2" t="s">
        <v>59</v>
      </c>
      <c r="E8" s="10" t="s">
        <v>22</v>
      </c>
    </row>
    <row r="9" spans="1:7" x14ac:dyDescent="0.25">
      <c r="A9" s="26"/>
      <c r="E9" s="27"/>
    </row>
    <row r="10" spans="1:7" ht="26.4" x14ac:dyDescent="0.25">
      <c r="A10" s="63">
        <v>42614</v>
      </c>
      <c r="B10" s="60" t="s">
        <v>76</v>
      </c>
      <c r="C10" s="60" t="s">
        <v>77</v>
      </c>
      <c r="D10" s="71">
        <v>100</v>
      </c>
      <c r="E10" s="62" t="s">
        <v>60</v>
      </c>
    </row>
    <row r="11" spans="1:7" x14ac:dyDescent="0.25">
      <c r="A11" s="26"/>
      <c r="B11" s="56"/>
      <c r="E11" s="27"/>
    </row>
    <row r="12" spans="1:7" hidden="1" x14ac:dyDescent="0.25">
      <c r="A12" s="26"/>
      <c r="E12" s="27"/>
    </row>
    <row r="13" spans="1:7" ht="27.9" customHeight="1" x14ac:dyDescent="0.25">
      <c r="A13" s="48" t="s">
        <v>14</v>
      </c>
      <c r="B13" s="75" t="s">
        <v>78</v>
      </c>
      <c r="C13" s="72"/>
      <c r="D13" s="76">
        <f>SUM(D9:D12)</f>
        <v>100</v>
      </c>
      <c r="E13" s="74"/>
    </row>
  </sheetData>
  <mergeCells count="6">
    <mergeCell ref="A1:E1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tabSelected="1" zoomScaleNormal="100" workbookViewId="0">
      <selection activeCell="I12" sqref="I12"/>
    </sheetView>
  </sheetViews>
  <sheetFormatPr defaultColWidth="9.109375" defaultRowHeight="13.2" x14ac:dyDescent="0.25"/>
  <cols>
    <col min="1" max="2" width="23.5546875" style="12" customWidth="1"/>
    <col min="3" max="5" width="27.5546875" style="12" customWidth="1"/>
    <col min="6" max="16384" width="9.109375" style="13"/>
  </cols>
  <sheetData>
    <row r="1" spans="1:5" ht="36" customHeight="1" x14ac:dyDescent="0.25">
      <c r="A1" s="92" t="s">
        <v>15</v>
      </c>
      <c r="B1" s="92"/>
      <c r="C1" s="92"/>
      <c r="D1" s="92"/>
      <c r="E1" s="92"/>
    </row>
    <row r="2" spans="1:5" ht="36" customHeight="1" x14ac:dyDescent="0.25">
      <c r="A2" s="38" t="s">
        <v>7</v>
      </c>
      <c r="B2" s="86" t="str">
        <f>Travel!B2</f>
        <v>New Zealand Qualifications Authority</v>
      </c>
      <c r="C2" s="86"/>
      <c r="D2" s="86"/>
      <c r="E2" s="86"/>
    </row>
    <row r="3" spans="1:5" ht="36" customHeight="1" x14ac:dyDescent="0.25">
      <c r="A3" s="38" t="s">
        <v>8</v>
      </c>
      <c r="B3" s="87" t="str">
        <f>Travel!B3</f>
        <v>Dr Karen Poutasi</v>
      </c>
      <c r="C3" s="87"/>
      <c r="D3" s="87"/>
      <c r="E3" s="87"/>
    </row>
    <row r="4" spans="1:5" ht="36" customHeight="1" x14ac:dyDescent="0.25">
      <c r="A4" s="38" t="s">
        <v>3</v>
      </c>
      <c r="B4" s="87" t="str">
        <f>Travel!B4</f>
        <v>1 July 2016 to 30 June 2017</v>
      </c>
      <c r="C4" s="87"/>
      <c r="D4" s="87"/>
      <c r="E4" s="87"/>
    </row>
    <row r="5" spans="1:5" ht="36" customHeight="1" x14ac:dyDescent="0.25">
      <c r="A5" s="88" t="s">
        <v>5</v>
      </c>
      <c r="B5" s="110"/>
      <c r="C5" s="98"/>
      <c r="D5" s="98"/>
      <c r="E5" s="99"/>
    </row>
    <row r="6" spans="1:5" ht="36" customHeight="1" x14ac:dyDescent="0.25">
      <c r="A6" s="107" t="s">
        <v>18</v>
      </c>
      <c r="B6" s="108"/>
      <c r="C6" s="108"/>
      <c r="D6" s="108"/>
      <c r="E6" s="109"/>
    </row>
    <row r="7" spans="1:5" ht="36" customHeight="1" x14ac:dyDescent="0.3">
      <c r="A7" s="105" t="s">
        <v>5</v>
      </c>
      <c r="B7" s="106"/>
      <c r="C7" s="5"/>
      <c r="D7" s="5"/>
      <c r="E7" s="22"/>
    </row>
    <row r="8" spans="1:5" ht="26.4" x14ac:dyDescent="0.25">
      <c r="A8" s="23" t="s">
        <v>0</v>
      </c>
      <c r="B8" s="2" t="s">
        <v>28</v>
      </c>
      <c r="C8" s="2" t="s">
        <v>31</v>
      </c>
      <c r="D8" s="2" t="s">
        <v>32</v>
      </c>
      <c r="E8" s="10" t="s">
        <v>2</v>
      </c>
    </row>
    <row r="9" spans="1:5" x14ac:dyDescent="0.25">
      <c r="A9" s="20"/>
      <c r="B9" s="15"/>
      <c r="C9" s="15"/>
      <c r="D9" s="15"/>
      <c r="E9" s="21"/>
    </row>
    <row r="10" spans="1:5" x14ac:dyDescent="0.25">
      <c r="A10" s="63">
        <v>42583</v>
      </c>
      <c r="B10" s="71">
        <v>658.78</v>
      </c>
      <c r="C10" s="60" t="s">
        <v>33</v>
      </c>
      <c r="D10" s="60" t="s">
        <v>34</v>
      </c>
      <c r="E10" s="62" t="s">
        <v>35</v>
      </c>
    </row>
    <row r="11" spans="1:5" x14ac:dyDescent="0.25">
      <c r="A11" s="63">
        <v>42767</v>
      </c>
      <c r="B11" s="71">
        <v>166.5</v>
      </c>
      <c r="C11" s="60" t="s">
        <v>47</v>
      </c>
      <c r="D11" s="60" t="s">
        <v>34</v>
      </c>
      <c r="E11" s="62" t="s">
        <v>35</v>
      </c>
    </row>
    <row r="12" spans="1:5" ht="26.4" x14ac:dyDescent="0.25">
      <c r="A12" s="63">
        <v>42795</v>
      </c>
      <c r="B12" s="71">
        <v>1800</v>
      </c>
      <c r="C12" s="60" t="s">
        <v>36</v>
      </c>
      <c r="D12" s="60" t="s">
        <v>34</v>
      </c>
      <c r="E12" s="62" t="s">
        <v>35</v>
      </c>
    </row>
    <row r="13" spans="1:5" x14ac:dyDescent="0.25">
      <c r="A13" s="63">
        <v>42887</v>
      </c>
      <c r="B13" s="71">
        <v>500</v>
      </c>
      <c r="C13" s="15" t="s">
        <v>37</v>
      </c>
      <c r="D13" s="15" t="s">
        <v>34</v>
      </c>
      <c r="E13" s="21" t="s">
        <v>38</v>
      </c>
    </row>
    <row r="14" spans="1:5" ht="26.4" x14ac:dyDescent="0.25">
      <c r="A14" s="70" t="s">
        <v>46</v>
      </c>
      <c r="B14" s="71">
        <v>1088.6300000000001</v>
      </c>
      <c r="C14" s="15" t="s">
        <v>48</v>
      </c>
      <c r="D14" s="15" t="s">
        <v>49</v>
      </c>
      <c r="E14" s="21" t="s">
        <v>35</v>
      </c>
    </row>
    <row r="15" spans="1:5" x14ac:dyDescent="0.25">
      <c r="A15" s="20"/>
      <c r="B15" s="15"/>
      <c r="C15" s="15"/>
      <c r="D15" s="15"/>
      <c r="E15" s="21"/>
    </row>
    <row r="16" spans="1:5" ht="14.1" customHeight="1" x14ac:dyDescent="0.25">
      <c r="A16" s="30" t="s">
        <v>10</v>
      </c>
      <c r="B16" s="54">
        <f>SUM(B9:B15)</f>
        <v>4213.91</v>
      </c>
      <c r="C16" s="17"/>
      <c r="D16" s="18"/>
      <c r="E16" s="29"/>
    </row>
    <row r="17" spans="1:6" x14ac:dyDescent="0.25">
      <c r="A17" s="57"/>
      <c r="B17" s="45"/>
      <c r="C17" s="58"/>
      <c r="D17" s="58"/>
      <c r="E17" s="59"/>
      <c r="F17" s="16"/>
    </row>
    <row r="18" spans="1:6" x14ac:dyDescent="0.25">
      <c r="A18" s="20"/>
      <c r="B18" s="15"/>
      <c r="C18" s="15"/>
      <c r="D18" s="15"/>
      <c r="E18" s="42"/>
      <c r="F18" s="16"/>
    </row>
    <row r="19" spans="1:6" x14ac:dyDescent="0.25">
      <c r="A19" s="20"/>
      <c r="B19" s="15"/>
      <c r="C19" s="15"/>
      <c r="D19" s="15"/>
      <c r="E19" s="42"/>
      <c r="F19" s="16"/>
    </row>
    <row r="20" spans="1:6" x14ac:dyDescent="0.25">
      <c r="A20" s="20"/>
      <c r="B20" s="15"/>
      <c r="C20" s="15"/>
      <c r="D20" s="15"/>
      <c r="E20" s="42"/>
      <c r="F20" s="16"/>
    </row>
    <row r="21" spans="1:6" x14ac:dyDescent="0.25">
      <c r="A21" s="20"/>
      <c r="B21" s="15"/>
      <c r="C21" s="15"/>
      <c r="D21" s="15"/>
      <c r="E21" s="42"/>
      <c r="F21" s="16"/>
    </row>
    <row r="22" spans="1:6" x14ac:dyDescent="0.25">
      <c r="A22" s="42"/>
      <c r="B22" s="42"/>
      <c r="C22" s="42"/>
      <c r="D22" s="42"/>
      <c r="E22" s="42"/>
    </row>
    <row r="23" spans="1:6" x14ac:dyDescent="0.25">
      <c r="A23" s="42"/>
      <c r="B23" s="42"/>
      <c r="C23" s="42"/>
      <c r="D23" s="42"/>
      <c r="E23" s="42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Nikki Douglas</cp:lastModifiedBy>
  <cp:lastPrinted>2017-07-12T02:40:35Z</cp:lastPrinted>
  <dcterms:created xsi:type="dcterms:W3CDTF">2010-10-17T20:59:02Z</dcterms:created>
  <dcterms:modified xsi:type="dcterms:W3CDTF">2017-07-18T02:39:19Z</dcterms:modified>
</cp:coreProperties>
</file>