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ElizabeS\Downloads\"/>
    </mc:Choice>
  </mc:AlternateContent>
  <xr:revisionPtr revIDLastSave="0" documentId="8_{08C0A5D4-01EB-4CF1-96D1-4C57C4AE8759}" xr6:coauthVersionLast="47" xr6:coauthVersionMax="47" xr10:uidLastSave="{00000000-0000-0000-0000-000000000000}"/>
  <bookViews>
    <workbookView xWindow="-103" yWindow="-103" windowWidth="29692" windowHeight="11949" firstSheet="1" activeTab="5" xr2:uid="{00000000-000D-0000-FFFF-FFFF00000000}"/>
  </bookViews>
  <sheets>
    <sheet name="Guidance for agencies" sheetId="5" state="hidden"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Travel!$A$1:$E$56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3" l="1"/>
  <c r="E60" i="13"/>
  <c r="C60" i="13"/>
  <c r="C27" i="4"/>
  <c r="F13" i="13"/>
  <c r="C26" i="4"/>
  <c r="F12" i="13"/>
  <c r="B60" i="13"/>
  <c r="F60" i="13"/>
  <c r="B59" i="13"/>
  <c r="D59" i="13"/>
  <c r="B58" i="13"/>
  <c r="D58" i="13"/>
  <c r="D57" i="13"/>
  <c r="B57" i="13"/>
  <c r="D56" i="13"/>
  <c r="B56" i="13"/>
  <c r="D55" i="13"/>
  <c r="B55" i="13"/>
  <c r="B2" i="4"/>
  <c r="B3" i="4"/>
  <c r="B2" i="3"/>
  <c r="B3" i="3"/>
  <c r="B2" i="2"/>
  <c r="B3" i="2"/>
  <c r="B2" i="1"/>
  <c r="B3" i="1"/>
  <c r="C13" i="13"/>
  <c r="C12" i="13"/>
  <c r="C11" i="13"/>
  <c r="C16" i="13"/>
  <c r="B5" i="4"/>
  <c r="B4" i="4"/>
  <c r="B5" i="3"/>
  <c r="B4" i="3"/>
  <c r="B5" i="2"/>
  <c r="B4" i="2"/>
  <c r="B5" i="1"/>
  <c r="B4" i="1"/>
  <c r="B45" i="1"/>
  <c r="B17" i="13"/>
  <c r="B36" i="1"/>
  <c r="B16" i="13"/>
  <c r="B22" i="1"/>
  <c r="B15" i="13"/>
  <c r="B23" i="3"/>
  <c r="B13" i="13"/>
  <c r="B25" i="2"/>
  <c r="B12" i="13"/>
  <c r="C15" i="13"/>
  <c r="C25" i="4"/>
  <c r="F11" i="13"/>
  <c r="F55" i="13"/>
  <c r="B11" i="13"/>
  <c r="B47" i="1"/>
  <c r="F57" i="13"/>
  <c r="F56" i="13"/>
  <c r="F58" i="13"/>
  <c r="F59" i="13"/>
  <c r="C1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<sst xmlns="http://schemas.openxmlformats.org/spreadsheetml/2006/main" count="277" uniqueCount="208">
  <si>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</si>
  <si>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</si>
  <si>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</si>
  <si>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</si>
  <si>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</si>
  <si>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</si>
  <si>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</si>
  <si>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</si>
  <si>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</si>
  <si>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</si>
  <si>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</si>
  <si>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</si>
  <si>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</si>
  <si>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</si>
  <si>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</si>
  <si>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</si>
  <si>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</si>
  <si>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</si>
  <si>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</si>
  <si>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</si>
  <si>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</si>
  <si>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</si>
  <si>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</si>
  <si>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</si>
  <si>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</si>
  <si>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</si>
  <si>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</si>
  <si>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</si>
  <si>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</si>
  <si>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</si>
  <si>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</si>
  <si>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</si>
  <si>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</si>
  <si>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</si>
  <si>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</si>
  <si>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</si>
  <si>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</si>
  <si>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</si>
  <si>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</si>
  <si>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</si>
  <si>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</si>
  <si>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</si>
  <si>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</si>
  <si>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</si>
  <si>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</si>
  <si>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</si>
  <si>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</si>
  <si>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</si>
  <si>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</si>
  <si>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</si>
  <si>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</si>
  <si>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Agency totals check</t>
  </si>
  <si>
    <t>This disclosure has not yet been approved by the Departmental Secretary or Chief Executive</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</si>
  <si>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</si>
  <si>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</si>
  <si>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</si>
  <si>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</si>
  <si>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</si>
  <si>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</si>
  <si>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</si>
  <si>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</si>
  <si>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</si>
  <si>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</si>
  <si>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</si>
  <si>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</si>
  <si>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</si>
  <si>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</si>
  <si>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</si>
  <si>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</si>
  <si>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</si>
  <si>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</si>
  <si>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</si>
  <si>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</si>
  <si>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</si>
  <si>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</si>
  <si>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</si>
  <si>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</si>
  <si>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</si>
  <si>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</si>
  <si>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</si>
  <si>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</si>
  <si>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</si>
  <si>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</si>
  <si>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</si>
  <si>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</si>
  <si>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</si>
  <si>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</si>
  <si>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</si>
  <si>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</si>
  <si>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</si>
  <si>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</si>
  <si>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</si>
  <si>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</si>
  <si>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</si>
  <si>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</si>
  <si>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</si>
  <si>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</si>
  <si>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</si>
  <si>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</si>
  <si>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</si>
  <si>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</si>
  <si>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</si>
  <si>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</si>
  <si>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</si>
  <si>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</si>
  <si>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</si>
  <si>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</si>
  <si>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</si>
  <si>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</si>
  <si>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</si>
  <si>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</si>
  <si>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</si>
  <si>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</si>
  <si>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</si>
  <si>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</si>
  <si>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</si>
  <si>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</si>
  <si>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</si>
  <si>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</si>
  <si>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</si>
  <si>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</si>
  <si>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</si>
  <si>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</si>
  <si>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</si>
  <si>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</si>
  <si>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</si>
  <si>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</si>
  <si>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</si>
  <si>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</si>
  <si>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</si>
  <si>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</si>
  <si>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</si>
  <si>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</si>
  <si>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</si>
  <si>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</si>
  <si>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</si>
  <si>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</si>
  <si>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</si>
  <si>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</si>
  <si>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</si>
  <si>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</si>
  <si>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</si>
  <si>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</si>
  <si>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</si>
  <si>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</si>
  <si>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</si>
  <si>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</si>
  <si>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</si>
  <si>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</si>
  <si>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</si>
  <si>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</si>
  <si>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</si>
  <si>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</si>
  <si>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</si>
  <si>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</si>
  <si>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</si>
  <si>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</si>
  <si>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</si>
  <si>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</si>
  <si>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</si>
  <si>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</si>
  <si>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</si>
  <si>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</si>
  <si>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New Zealand Qualifications Authority</t>
  </si>
  <si>
    <t>Dr Grant Klinkum</t>
  </si>
  <si>
    <t>Telephone</t>
  </si>
  <si>
    <t>n/a</t>
  </si>
  <si>
    <t>None</t>
  </si>
  <si>
    <t xml:space="preserve">Booking fees and charges </t>
  </si>
  <si>
    <t>Other travel booking fees and account charges during the year</t>
  </si>
  <si>
    <t>Taxi</t>
  </si>
  <si>
    <t>Wellington</t>
  </si>
  <si>
    <t>Taxis</t>
  </si>
  <si>
    <t>This disclosure has been approved by the Chief Financial Officer</t>
  </si>
  <si>
    <t>This disclosure has been approved by the Chief Executive</t>
  </si>
  <si>
    <t>Secretary or Chief Executive Expenses, Gifts and Benefits Disclosure - summary &amp; sign-off</t>
  </si>
  <si>
    <t>Organisation Name</t>
  </si>
  <si>
    <t>Secretary or Chief Executive</t>
  </si>
  <si>
    <t>Secretary or Chief Executive approval</t>
  </si>
  <si>
    <t>Other sign-off</t>
  </si>
  <si>
    <t>Auckland</t>
  </si>
  <si>
    <t>Airfare, hotel, meals &amp; taxis</t>
  </si>
  <si>
    <t>July 23 - June 24</t>
  </si>
  <si>
    <t>Cupcake Sweeties 24x cupcakes</t>
  </si>
  <si>
    <t>Skills Group</t>
  </si>
  <si>
    <t>Distributed to staff</t>
  </si>
  <si>
    <t>Australasioan Curriculum, Assessment and Certification Authorities (ACACA)</t>
  </si>
  <si>
    <t>Unframed Aborigine Artwork</t>
  </si>
  <si>
    <t>Put on display</t>
  </si>
  <si>
    <t>Jute shopping bag that included a grey felt document holder, a gery toilet bag, a blue lunch pouch and a black umbrella</t>
  </si>
  <si>
    <t>South African Qualifications Authority (SAQA)</t>
  </si>
  <si>
    <t>Mobile telephone costs for part year including data. Became a corporate cost for the rest of the year.</t>
  </si>
  <si>
    <t>September 2024</t>
  </si>
  <si>
    <t>e-book</t>
  </si>
  <si>
    <t>Other Personnel Expense</t>
  </si>
  <si>
    <t>April 2025</t>
  </si>
  <si>
    <t>July 2024 - August 2024</t>
  </si>
  <si>
    <t>Royal society of New Zealand Membership Fee 2024-2025</t>
  </si>
  <si>
    <t>Subscriptions</t>
  </si>
  <si>
    <t>Jun25</t>
  </si>
  <si>
    <t>Travel to Melbourne for NVETRAC meeting</t>
  </si>
  <si>
    <t>Australia</t>
  </si>
  <si>
    <t>Sep24</t>
  </si>
  <si>
    <t>Attendance at the ITENZ conference in Auckland</t>
  </si>
  <si>
    <t>Airfare and taxis</t>
  </si>
  <si>
    <t>Apr25</t>
  </si>
  <si>
    <t>Attendance at the NZAI conference in Auckland</t>
  </si>
  <si>
    <t>Speaking at the Board of Te Rito Maioha Early Childhood NZ. Taxi to their office in Thorndon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</si>
</sst>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7" fontId="15" fillId="10" borderId="3" xfId="0" quotePrefix="1" applyNumberFormat="1" applyFont="1" applyFill="1" applyBorder="1" applyAlignment="1" applyProtection="1">
      <alignment vertical="center"/>
      <protection locked="0"/>
    </xf>
    <xf numFmtId="167" fontId="15" fillId="10" borderId="3" xfId="0" quotePrefix="1" applyNumberFormat="1" applyFont="1" applyFill="1" applyBorder="1" applyAlignment="1" applyProtection="1">
      <alignment horizontal="left" vertical="center"/>
      <protection locked="0"/>
    </xf>
    <xf numFmtId="49" fontId="0" fillId="10" borderId="0" xfId="0" applyNumberFormat="1" applyFill="1"/>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topLeftCell="A19" zoomScaleNormal="100" workbookViewId="0">
      <selection activeCell="A8" sqref="A8"/>
    </sheetView>
  </sheetViews>
  <sheetFormatPr defaultColWidth="0" defaultRowHeight="14.15" zeroHeight="1" x14ac:dyDescent="0.35"/>
  <cols>
    <col min="1" max="1" width="219.23046875" style="41" customWidth="1"/>
    <col min="2" max="2" width="33.23046875" style="40" customWidth="1"/>
    <col min="3" max="16384" width="8.69140625" hidden="1"/>
  </cols>
  <sheetData>
    <row r="1" spans="1:2" ht="23.25" customHeight="1" x14ac:dyDescent="0.35">
      <c r="A1" s="39" t="s">
        <v>0</v>
      </c>
    </row>
    <row r="2" spans="1:2" ht="33" customHeight="1" x14ac:dyDescent="0.35">
      <c r="A2" s="103" t="s">
        <v>1</v>
      </c>
    </row>
    <row r="3" spans="1:2" ht="17.25" customHeight="1" x14ac:dyDescent="0.35"/>
    <row r="4" spans="1:2" ht="23.25" customHeight="1" x14ac:dyDescent="0.35">
      <c r="A4" s="129"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
      <c r="A10" s="42" t="s">
        <v>6</v>
      </c>
      <c r="B10" s="69"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5"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x14ac:dyDescent="0.35">
      <c r="A51" s="46" t="s">
        <v>44</v>
      </c>
    </row>
    <row r="52" spans="1:1" ht="17.25" customHeight="1" x14ac:dyDescent="0.35">
      <c r="A52" s="46"/>
    </row>
    <row r="53" spans="1:1" ht="22.5" customHeight="1" x14ac:dyDescent="0.35">
      <c r="A53" s="42" t="s">
        <v>45</v>
      </c>
    </row>
    <row r="54" spans="1:1" ht="32.25" customHeight="1" x14ac:dyDescent="0.35">
      <c r="A54" s="131" t="s">
        <v>46</v>
      </c>
    </row>
    <row r="55" spans="1:1" ht="17.25" customHeight="1" x14ac:dyDescent="0.35">
      <c r="A55" s="50" t="s">
        <v>47</v>
      </c>
    </row>
    <row r="56" spans="1:1" ht="17.25" customHeight="1" x14ac:dyDescent="0.35">
      <c r="A56" s="51" t="s">
        <v>48</v>
      </c>
    </row>
    <row r="57" spans="1:1" ht="17.25" customHeight="1" x14ac:dyDescent="0.35">
      <c r="A57" s="65" t="s">
        <v>49</v>
      </c>
    </row>
    <row r="58" spans="1:1" ht="17.25" customHeight="1" x14ac:dyDescent="0.35">
      <c r="A58" s="130" t="s">
        <v>50</v>
      </c>
    </row>
    <row r="59" spans="1:1" x14ac:dyDescent="0.35"/>
    <row r="61" spans="1:1" hidden="1" x14ac:dyDescent="0.35">
      <c r="A61" s="52"/>
    </row>
    <row r="62" spans="1:1" x14ac:dyDescent="0.3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0"/>
  <sheetViews>
    <sheetView zoomScaleNormal="100" workbookViewId="0">
      <selection activeCell="B6" sqref="B6:F6"/>
    </sheetView>
  </sheetViews>
  <sheetFormatPr defaultColWidth="0" defaultRowHeight="12.45" zeroHeight="1" x14ac:dyDescent="0.3"/>
  <cols>
    <col min="1" max="1" width="35.69140625" customWidth="1"/>
    <col min="2" max="2" width="21.53515625" customWidth="1"/>
    <col min="3" max="3" width="33.53515625" customWidth="1"/>
    <col min="4" max="4" width="4.4609375" customWidth="1"/>
    <col min="5" max="5" width="29" customWidth="1"/>
    <col min="6" max="6" width="19" customWidth="1"/>
    <col min="7" max="7" width="42" customWidth="1"/>
    <col min="8" max="11" width="9.15234375" hidden="1" customWidth="1"/>
    <col min="12" max="16384" width="9.15234375" hidden="1"/>
  </cols>
  <sheetData>
    <row r="1" spans="1:11" ht="26.25" customHeight="1" x14ac:dyDescent="0.3">
      <c r="A1" s="138" t="s">
        <v>175</v>
      </c>
      <c r="B1" s="138"/>
      <c r="C1" s="138"/>
      <c r="D1" s="138"/>
      <c r="E1" s="138"/>
      <c r="F1" s="138"/>
      <c r="G1" s="17"/>
      <c r="H1" s="17"/>
      <c r="I1" s="17"/>
      <c r="J1" s="17"/>
      <c r="K1" s="17"/>
    </row>
    <row r="2" spans="1:11" ht="21" customHeight="1" x14ac:dyDescent="0.3">
      <c r="A2" s="3" t="s">
        <v>176</v>
      </c>
      <c r="B2" s="139" t="s">
        <v>163</v>
      </c>
      <c r="C2" s="139"/>
      <c r="D2" s="139"/>
      <c r="E2" s="139"/>
      <c r="F2" s="139"/>
      <c r="G2" s="17"/>
      <c r="H2" s="17"/>
      <c r="I2" s="17"/>
      <c r="J2" s="17"/>
      <c r="K2" s="17"/>
    </row>
    <row r="3" spans="1:11" ht="15.45" x14ac:dyDescent="0.3">
      <c r="A3" s="3" t="s">
        <v>177</v>
      </c>
      <c r="B3" s="139" t="s">
        <v>164</v>
      </c>
      <c r="C3" s="139"/>
      <c r="D3" s="139"/>
      <c r="E3" s="139"/>
      <c r="F3" s="139"/>
      <c r="G3" s="17"/>
      <c r="H3" s="17"/>
      <c r="I3" s="17"/>
      <c r="J3" s="17"/>
      <c r="K3" s="17"/>
    </row>
    <row r="4" spans="1:11" ht="21" customHeight="1" x14ac:dyDescent="0.3">
      <c r="A4" s="3" t="s">
        <v>105</v>
      </c>
      <c r="B4" s="140">
        <v>45474</v>
      </c>
      <c r="C4" s="140"/>
      <c r="D4" s="140"/>
      <c r="E4" s="140"/>
      <c r="F4" s="140"/>
      <c r="G4" s="17"/>
      <c r="H4" s="17"/>
      <c r="I4" s="17"/>
      <c r="J4" s="17"/>
      <c r="K4" s="17"/>
    </row>
    <row r="5" spans="1:11" ht="21" customHeight="1" x14ac:dyDescent="0.3">
      <c r="A5" s="3" t="s">
        <v>106</v>
      </c>
      <c r="B5" s="140">
        <v>45838</v>
      </c>
      <c r="C5" s="140"/>
      <c r="D5" s="140"/>
      <c r="E5" s="140"/>
      <c r="F5" s="140"/>
      <c r="G5" s="17"/>
      <c r="H5" s="17"/>
      <c r="I5" s="17"/>
      <c r="J5" s="17"/>
      <c r="K5" s="17"/>
    </row>
    <row r="6" spans="1:11" ht="21" customHeight="1" x14ac:dyDescent="0.3">
      <c r="A6" s="3" t="s">
        <v>51</v>
      </c>
      <c r="B6" s="137" t="str">
        <f>IF(AND(Travel!B7&lt;&gt;A30,Hospitality!B7&lt;&gt;A30,'All other expenses'!B7&lt;&gt;A30,'Gifts and benefits'!B7&lt;&gt;A30),A31,IF(AND(Travel!B7=A30,Hospitality!B7=A30,'All other expenses'!B7=A30,'Gifts and benefits'!B7=A30),A33,A32))</f>
        <v>Data and totals checked on all sheets</v>
      </c>
      <c r="C6" s="137"/>
      <c r="D6" s="137"/>
      <c r="E6" s="137"/>
      <c r="F6" s="137"/>
      <c r="G6" s="23"/>
      <c r="H6" s="17"/>
      <c r="I6" s="17"/>
      <c r="J6" s="17"/>
      <c r="K6" s="17"/>
    </row>
    <row r="7" spans="1:11" ht="30.9" x14ac:dyDescent="0.3">
      <c r="A7" s="3" t="s">
        <v>178</v>
      </c>
      <c r="B7" s="136" t="s">
        <v>174</v>
      </c>
      <c r="C7" s="136"/>
      <c r="D7" s="136"/>
      <c r="E7" s="136"/>
      <c r="F7" s="136"/>
      <c r="G7" s="23"/>
      <c r="H7" s="17"/>
      <c r="I7" s="17"/>
      <c r="J7" s="17"/>
      <c r="K7" s="17"/>
    </row>
    <row r="8" spans="1:11" ht="25.5" customHeight="1" x14ac:dyDescent="0.3">
      <c r="A8" s="3" t="s">
        <v>179</v>
      </c>
      <c r="B8" s="136" t="s">
        <v>173</v>
      </c>
      <c r="C8" s="136"/>
      <c r="D8" s="136"/>
      <c r="E8" s="136"/>
      <c r="F8" s="136"/>
      <c r="G8" s="23"/>
      <c r="H8" s="17"/>
      <c r="I8" s="17"/>
      <c r="J8" s="17"/>
      <c r="K8" s="17"/>
    </row>
    <row r="9" spans="1:11" ht="66.75" customHeight="1" x14ac:dyDescent="0.3">
      <c r="A9" s="135" t="s">
        <v>54</v>
      </c>
      <c r="B9" s="135"/>
      <c r="C9" s="135"/>
      <c r="D9" s="135"/>
      <c r="E9" s="135"/>
      <c r="F9" s="135"/>
      <c r="G9" s="23"/>
      <c r="H9" s="17"/>
      <c r="I9" s="17"/>
      <c r="J9" s="17"/>
      <c r="K9" s="17"/>
    </row>
    <row r="10" spans="1:11" s="93" customFormat="1" ht="36" customHeight="1" x14ac:dyDescent="0.3">
      <c r="A10" s="87" t="s">
        <v>55</v>
      </c>
      <c r="B10" s="88" t="s">
        <v>56</v>
      </c>
      <c r="C10" s="88" t="s">
        <v>57</v>
      </c>
      <c r="D10" s="89"/>
      <c r="E10" s="90" t="s">
        <v>29</v>
      </c>
      <c r="F10" s="91" t="s">
        <v>58</v>
      </c>
      <c r="G10" s="92"/>
      <c r="H10" s="92"/>
      <c r="I10" s="92"/>
      <c r="J10" s="92"/>
      <c r="K10" s="92"/>
    </row>
    <row r="11" spans="1:11" ht="27.75" customHeight="1" x14ac:dyDescent="0.35">
      <c r="A11" s="8" t="s">
        <v>59</v>
      </c>
      <c r="B11" s="59">
        <f>B15+B16+B17</f>
        <v>1741.5999999999997</v>
      </c>
      <c r="C11" s="66" t="str">
        <f>IF(Travel!B6="",A34,Travel!B6)</f>
        <v>Figures exclude GST</v>
      </c>
      <c r="D11" s="6"/>
      <c r="E11" s="8" t="s">
        <v>60</v>
      </c>
      <c r="F11" s="33">
        <f>'Gifts and benefits'!C25</f>
        <v>3</v>
      </c>
      <c r="G11" s="29"/>
      <c r="H11" s="29"/>
      <c r="I11" s="29"/>
      <c r="J11" s="29"/>
      <c r="K11" s="29"/>
    </row>
    <row r="12" spans="1:11" ht="27.75" customHeight="1" x14ac:dyDescent="0.35">
      <c r="A12" s="8" t="s">
        <v>24</v>
      </c>
      <c r="B12" s="59">
        <f>Hospitality!B25</f>
        <v>0</v>
      </c>
      <c r="C12" s="66" t="str">
        <f>IF(Hospitality!B6="",A34,Hospitality!B6)</f>
        <v>Figures exclude GST</v>
      </c>
      <c r="D12" s="6"/>
      <c r="E12" s="8" t="s">
        <v>61</v>
      </c>
      <c r="F12" s="33">
        <f>'Gifts and benefits'!C26</f>
        <v>3</v>
      </c>
      <c r="G12" s="29"/>
      <c r="H12" s="29"/>
      <c r="I12" s="29"/>
      <c r="J12" s="29"/>
      <c r="K12" s="29"/>
    </row>
    <row r="13" spans="1:11" ht="27.75" customHeight="1" x14ac:dyDescent="0.3">
      <c r="A13" s="8" t="s">
        <v>62</v>
      </c>
      <c r="B13" s="59">
        <f>'All other expenses'!B23</f>
        <v>251.15</v>
      </c>
      <c r="C13" s="66" t="str">
        <f>IF('All other expenses'!B6="",A34,'All other expenses'!B6)</f>
        <v>Figures exclude GST</v>
      </c>
      <c r="D13" s="6"/>
      <c r="E13" s="8" t="s">
        <v>63</v>
      </c>
      <c r="F13" s="33">
        <f>'Gifts and benefits'!C27</f>
        <v>0</v>
      </c>
      <c r="G13" s="17"/>
      <c r="H13" s="17"/>
      <c r="I13" s="17"/>
      <c r="J13" s="17"/>
      <c r="K13" s="17"/>
    </row>
    <row r="14" spans="1:11" ht="12.75" customHeight="1" x14ac:dyDescent="0.3">
      <c r="A14" s="7"/>
      <c r="B14" s="60"/>
      <c r="C14" s="67"/>
      <c r="D14" s="34"/>
      <c r="E14" s="6"/>
      <c r="F14" s="35"/>
      <c r="G14" s="17"/>
      <c r="H14" s="17"/>
      <c r="I14" s="17"/>
      <c r="J14" s="17"/>
      <c r="K14" s="17"/>
    </row>
    <row r="15" spans="1:11" ht="27.75" customHeight="1" x14ac:dyDescent="0.3">
      <c r="A15" s="9" t="s">
        <v>64</v>
      </c>
      <c r="B15" s="61">
        <f>Travel!B22</f>
        <v>111.86</v>
      </c>
      <c r="C15" s="68" t="str">
        <f>C11</f>
        <v>Figures exclude GST</v>
      </c>
      <c r="D15" s="6"/>
      <c r="E15" s="6"/>
      <c r="F15" s="35"/>
      <c r="G15" s="17"/>
      <c r="H15" s="17"/>
      <c r="I15" s="17"/>
      <c r="J15" s="17"/>
      <c r="K15" s="17"/>
    </row>
    <row r="16" spans="1:11" ht="27.75" customHeight="1" x14ac:dyDescent="0.3">
      <c r="A16" s="9" t="s">
        <v>65</v>
      </c>
      <c r="B16" s="61">
        <f>Travel!B36</f>
        <v>1611.62</v>
      </c>
      <c r="C16" s="68" t="str">
        <f>C11</f>
        <v>Figures exclude GST</v>
      </c>
      <c r="D16" s="36"/>
      <c r="E16" s="6"/>
      <c r="F16" s="37"/>
      <c r="G16" s="17"/>
      <c r="H16" s="17"/>
      <c r="I16" s="17"/>
      <c r="J16" s="17"/>
      <c r="K16" s="17"/>
    </row>
    <row r="17" spans="1:11" ht="27.75" customHeight="1" x14ac:dyDescent="0.3">
      <c r="A17" s="9" t="s">
        <v>66</v>
      </c>
      <c r="B17" s="61">
        <f>Travel!B45</f>
        <v>18.12</v>
      </c>
      <c r="C17" s="68"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idden="1" x14ac:dyDescent="0.3">
      <c r="A19" s="18" t="s">
        <v>67</v>
      </c>
      <c r="B19" s="19"/>
      <c r="C19" s="17"/>
      <c r="D19" s="17"/>
      <c r="E19" s="17"/>
      <c r="F19" s="17"/>
      <c r="G19" s="17"/>
      <c r="H19" s="17"/>
      <c r="I19" s="17"/>
      <c r="J19" s="17"/>
      <c r="K19" s="17"/>
    </row>
    <row r="20" spans="1:11" hidden="1" x14ac:dyDescent="0.3">
      <c r="A20" s="20" t="s">
        <v>68</v>
      </c>
      <c r="D20" s="17"/>
      <c r="E20" s="17"/>
      <c r="F20" s="17"/>
      <c r="G20" s="17"/>
      <c r="H20" s="17"/>
      <c r="I20" s="17"/>
      <c r="J20" s="17"/>
      <c r="K20" s="17"/>
    </row>
    <row r="21" spans="1:11" ht="12.65" hidden="1" customHeight="1" x14ac:dyDescent="0.3">
      <c r="A21" s="20" t="s">
        <v>69</v>
      </c>
      <c r="D21" s="17"/>
      <c r="E21" s="17"/>
      <c r="F21" s="17"/>
      <c r="G21" s="17"/>
      <c r="H21" s="17"/>
      <c r="I21" s="17"/>
      <c r="J21" s="17"/>
      <c r="K21" s="17"/>
    </row>
    <row r="22" spans="1:11" ht="12.65" hidden="1" customHeight="1" x14ac:dyDescent="0.3">
      <c r="A22" s="20" t="s">
        <v>70</v>
      </c>
      <c r="D22" s="17"/>
      <c r="E22" s="17"/>
      <c r="F22" s="17"/>
      <c r="G22" s="17"/>
      <c r="H22" s="17"/>
      <c r="I22" s="17"/>
      <c r="J22" s="17"/>
      <c r="K22" s="17"/>
    </row>
    <row r="23" spans="1:11" ht="12.65" hidden="1" customHeight="1" x14ac:dyDescent="0.3">
      <c r="A23" s="20" t="s">
        <v>71</v>
      </c>
      <c r="D23" s="17"/>
      <c r="E23" s="17"/>
      <c r="F23" s="17"/>
      <c r="G23" s="17"/>
      <c r="H23" s="17"/>
      <c r="I23" s="17"/>
      <c r="J23" s="17"/>
      <c r="K23" s="17"/>
    </row>
    <row r="24" spans="1:11" hidden="1" x14ac:dyDescent="0.3">
      <c r="A24" s="26"/>
      <c r="B24" s="17"/>
      <c r="C24" s="17"/>
      <c r="D24" s="17"/>
      <c r="E24" s="17"/>
      <c r="F24" s="17"/>
      <c r="G24" s="17"/>
      <c r="H24" s="17"/>
      <c r="I24" s="17"/>
      <c r="J24" s="17"/>
      <c r="K24" s="17"/>
    </row>
    <row r="25" spans="1:11" hidden="1" x14ac:dyDescent="0.3">
      <c r="A25" s="12" t="s">
        <v>72</v>
      </c>
      <c r="B25" s="13"/>
      <c r="C25" s="13"/>
      <c r="D25" s="13"/>
      <c r="E25" s="13"/>
      <c r="F25" s="13"/>
      <c r="G25" s="17"/>
      <c r="H25" s="17"/>
      <c r="I25" s="17"/>
      <c r="J25" s="17"/>
      <c r="K25" s="17"/>
    </row>
    <row r="26" spans="1:11" ht="12.75" hidden="1" customHeight="1" x14ac:dyDescent="0.3">
      <c r="A26" s="11" t="s">
        <v>73</v>
      </c>
      <c r="B26" s="4"/>
      <c r="C26" s="4"/>
      <c r="D26" s="11"/>
      <c r="E26" s="11"/>
      <c r="F26" s="11"/>
      <c r="G26" s="17"/>
      <c r="H26" s="17"/>
      <c r="I26" s="17"/>
      <c r="J26" s="17"/>
      <c r="K26" s="17"/>
    </row>
    <row r="27" spans="1:11" hidden="1" x14ac:dyDescent="0.3">
      <c r="A27" s="10" t="s">
        <v>74</v>
      </c>
      <c r="B27" s="10"/>
      <c r="C27" s="10"/>
      <c r="D27" s="10"/>
      <c r="E27" s="10"/>
      <c r="F27" s="10"/>
      <c r="G27" s="17"/>
      <c r="H27" s="17"/>
      <c r="I27" s="17"/>
      <c r="J27" s="17"/>
      <c r="K27" s="17"/>
    </row>
    <row r="28" spans="1:11" hidden="1" x14ac:dyDescent="0.3">
      <c r="A28" s="10" t="s">
        <v>75</v>
      </c>
      <c r="B28" s="10"/>
      <c r="C28" s="10"/>
      <c r="D28" s="10"/>
      <c r="E28" s="10"/>
      <c r="F28" s="10"/>
      <c r="G28" s="17"/>
      <c r="H28" s="17"/>
      <c r="I28" s="17"/>
      <c r="J28" s="17"/>
      <c r="K28" s="17"/>
    </row>
    <row r="29" spans="1:11" hidden="1" x14ac:dyDescent="0.3">
      <c r="A29" s="11" t="s">
        <v>76</v>
      </c>
      <c r="B29" s="11"/>
      <c r="C29" s="11"/>
      <c r="D29" s="11"/>
      <c r="E29" s="11"/>
      <c r="F29" s="11"/>
      <c r="G29" s="17"/>
      <c r="H29" s="17"/>
      <c r="I29" s="17"/>
      <c r="J29" s="17"/>
      <c r="K29" s="17"/>
    </row>
    <row r="30" spans="1:11" hidden="1" x14ac:dyDescent="0.3">
      <c r="A30" s="11" t="s">
        <v>77</v>
      </c>
      <c r="B30" s="11"/>
      <c r="C30" s="11"/>
      <c r="D30" s="11"/>
      <c r="E30" s="11"/>
      <c r="F30" s="11"/>
      <c r="G30" s="17"/>
      <c r="H30" s="17"/>
      <c r="I30" s="17"/>
      <c r="J30" s="17"/>
      <c r="K30" s="17"/>
    </row>
    <row r="31" spans="1:11" hidden="1" x14ac:dyDescent="0.3">
      <c r="A31" s="10" t="s">
        <v>78</v>
      </c>
      <c r="B31" s="10"/>
      <c r="C31" s="10"/>
      <c r="D31" s="10"/>
      <c r="E31" s="10"/>
      <c r="F31" s="10"/>
      <c r="G31" s="17"/>
      <c r="H31" s="17"/>
      <c r="I31" s="17"/>
      <c r="J31" s="17"/>
      <c r="K31" s="17"/>
    </row>
    <row r="32" spans="1:11" hidden="1" x14ac:dyDescent="0.3">
      <c r="A32" s="10" t="s">
        <v>79</v>
      </c>
      <c r="B32" s="10"/>
      <c r="C32" s="10"/>
      <c r="D32" s="10"/>
      <c r="E32" s="10"/>
      <c r="F32" s="10"/>
      <c r="G32" s="17"/>
      <c r="H32" s="17"/>
      <c r="I32" s="17"/>
      <c r="J32" s="17"/>
      <c r="K32" s="17"/>
    </row>
    <row r="33" spans="1:11" hidden="1" x14ac:dyDescent="0.3">
      <c r="A33" s="10" t="s">
        <v>80</v>
      </c>
      <c r="B33" s="10"/>
      <c r="C33" s="10"/>
      <c r="D33" s="10"/>
      <c r="E33" s="10"/>
      <c r="F33" s="10"/>
      <c r="G33" s="17"/>
      <c r="H33" s="17"/>
      <c r="I33" s="17"/>
      <c r="J33" s="17"/>
      <c r="K33" s="17"/>
    </row>
    <row r="34" spans="1:11" hidden="1" x14ac:dyDescent="0.3">
      <c r="A34" s="11" t="s">
        <v>81</v>
      </c>
      <c r="B34" s="11"/>
      <c r="C34" s="11"/>
      <c r="D34" s="11"/>
      <c r="E34" s="11"/>
      <c r="F34" s="11"/>
      <c r="G34" s="17"/>
      <c r="H34" s="17"/>
      <c r="I34" s="17"/>
      <c r="J34" s="17"/>
      <c r="K34" s="17"/>
    </row>
    <row r="35" spans="1:11" hidden="1" x14ac:dyDescent="0.3">
      <c r="A35" s="11" t="s">
        <v>82</v>
      </c>
      <c r="B35" s="11"/>
      <c r="C35" s="11"/>
      <c r="D35" s="11"/>
      <c r="E35" s="11"/>
      <c r="F35" s="11"/>
      <c r="G35" s="17"/>
      <c r="H35" s="17"/>
      <c r="I35" s="17"/>
      <c r="J35" s="17"/>
      <c r="K35" s="17"/>
    </row>
    <row r="36" spans="1:11" hidden="1" x14ac:dyDescent="0.3">
      <c r="A36" s="10" t="s">
        <v>52</v>
      </c>
      <c r="B36" s="63"/>
      <c r="C36" s="63"/>
      <c r="D36" s="63"/>
      <c r="E36" s="63"/>
      <c r="F36" s="63"/>
      <c r="G36" s="17"/>
      <c r="H36" s="17"/>
      <c r="I36" s="17"/>
      <c r="J36" s="17"/>
      <c r="K36" s="17"/>
    </row>
    <row r="37" spans="1:11" hidden="1" x14ac:dyDescent="0.3">
      <c r="A37" s="10" t="s">
        <v>174</v>
      </c>
      <c r="B37" s="63"/>
      <c r="C37" s="63"/>
      <c r="D37" s="63"/>
      <c r="E37" s="63"/>
      <c r="F37" s="63"/>
      <c r="G37" s="17"/>
      <c r="H37" s="17"/>
      <c r="I37" s="17"/>
      <c r="J37" s="17"/>
      <c r="K37" s="17"/>
    </row>
    <row r="38" spans="1:11" hidden="1" x14ac:dyDescent="0.3">
      <c r="A38" s="10" t="s">
        <v>53</v>
      </c>
      <c r="B38" s="63"/>
      <c r="C38" s="63"/>
      <c r="D38" s="63"/>
      <c r="E38" s="63"/>
      <c r="F38" s="63"/>
      <c r="G38" s="17"/>
      <c r="H38" s="17"/>
      <c r="I38" s="17"/>
      <c r="J38" s="17"/>
      <c r="K38" s="17"/>
    </row>
    <row r="39" spans="1:11" hidden="1" x14ac:dyDescent="0.3">
      <c r="A39" s="11" t="s">
        <v>83</v>
      </c>
      <c r="B39" s="4"/>
      <c r="C39" s="4"/>
      <c r="D39" s="4"/>
      <c r="E39" s="4"/>
      <c r="F39" s="4"/>
      <c r="G39" s="17"/>
      <c r="H39" s="17"/>
      <c r="I39" s="17"/>
      <c r="J39" s="17"/>
      <c r="K39" s="17"/>
    </row>
    <row r="40" spans="1:11" hidden="1" x14ac:dyDescent="0.3">
      <c r="A40" s="4" t="s">
        <v>84</v>
      </c>
      <c r="B40" s="4"/>
      <c r="C40" s="4"/>
      <c r="D40" s="4"/>
      <c r="E40" s="4"/>
      <c r="F40" s="4"/>
      <c r="G40" s="17"/>
      <c r="H40" s="17"/>
      <c r="I40" s="17"/>
      <c r="J40" s="17"/>
      <c r="K40" s="17"/>
    </row>
    <row r="41" spans="1:11" hidden="1" x14ac:dyDescent="0.3">
      <c r="A41" s="4" t="s">
        <v>85</v>
      </c>
      <c r="B41" s="4"/>
      <c r="C41" s="4"/>
      <c r="D41" s="4"/>
      <c r="E41" s="4"/>
      <c r="F41" s="4"/>
      <c r="G41" s="17"/>
      <c r="H41" s="17"/>
      <c r="I41" s="17"/>
      <c r="J41" s="17"/>
      <c r="K41" s="17"/>
    </row>
    <row r="42" spans="1:11" hidden="1" x14ac:dyDescent="0.3">
      <c r="A42" s="4" t="s">
        <v>86</v>
      </c>
      <c r="B42" s="4"/>
      <c r="C42" s="4"/>
      <c r="D42" s="4"/>
      <c r="E42" s="4"/>
      <c r="F42" s="4"/>
      <c r="G42" s="17"/>
      <c r="H42" s="17"/>
      <c r="I42" s="17"/>
      <c r="J42" s="17"/>
      <c r="K42" s="17"/>
    </row>
    <row r="43" spans="1:11" hidden="1" x14ac:dyDescent="0.3">
      <c r="A43" s="4" t="s">
        <v>87</v>
      </c>
      <c r="B43" s="4"/>
      <c r="C43" s="4"/>
      <c r="D43" s="4"/>
      <c r="E43" s="4"/>
      <c r="F43" s="4"/>
      <c r="G43" s="17"/>
      <c r="H43" s="17"/>
      <c r="I43" s="17"/>
      <c r="J43" s="17"/>
      <c r="K43" s="17"/>
    </row>
    <row r="44" spans="1:11" hidden="1" x14ac:dyDescent="0.3">
      <c r="A44" s="4" t="s">
        <v>88</v>
      </c>
      <c r="B44" s="4"/>
      <c r="C44" s="4"/>
      <c r="D44" s="4"/>
      <c r="E44" s="4"/>
      <c r="F44" s="4"/>
      <c r="G44" s="17"/>
      <c r="H44" s="17"/>
      <c r="I44" s="17"/>
      <c r="J44" s="17"/>
      <c r="K44" s="17"/>
    </row>
    <row r="45" spans="1:11" hidden="1" x14ac:dyDescent="0.3">
      <c r="A45" s="64" t="s">
        <v>89</v>
      </c>
      <c r="B45" s="63"/>
      <c r="C45" s="63"/>
      <c r="D45" s="63"/>
      <c r="E45" s="63"/>
      <c r="F45" s="63"/>
      <c r="G45" s="17"/>
      <c r="H45" s="17"/>
      <c r="I45" s="17"/>
      <c r="J45" s="17"/>
      <c r="K45" s="17"/>
    </row>
    <row r="46" spans="1:11" hidden="1" x14ac:dyDescent="0.3">
      <c r="A46" s="63" t="s">
        <v>90</v>
      </c>
      <c r="B46" s="63"/>
      <c r="C46" s="63"/>
      <c r="D46" s="63"/>
      <c r="E46" s="63"/>
      <c r="F46" s="63"/>
      <c r="G46" s="17"/>
      <c r="H46" s="17"/>
      <c r="I46" s="17"/>
      <c r="J46" s="17"/>
      <c r="K46" s="17"/>
    </row>
    <row r="47" spans="1:11" hidden="1" x14ac:dyDescent="0.3">
      <c r="A47" s="38">
        <v>-20000</v>
      </c>
      <c r="B47" s="4"/>
      <c r="C47" s="4"/>
      <c r="D47" s="4"/>
      <c r="E47" s="4"/>
      <c r="F47" s="4"/>
      <c r="G47" s="17"/>
      <c r="H47" s="17"/>
      <c r="I47" s="17"/>
      <c r="J47" s="17"/>
      <c r="K47" s="17"/>
    </row>
    <row r="48" spans="1:11" hidden="1" x14ac:dyDescent="0.3">
      <c r="A48" s="81" t="s">
        <v>91</v>
      </c>
      <c r="B48" s="63"/>
      <c r="C48" s="63"/>
      <c r="D48" s="63"/>
      <c r="E48" s="63"/>
      <c r="F48" s="63"/>
      <c r="G48" s="17"/>
      <c r="H48" s="17"/>
      <c r="I48" s="17"/>
      <c r="J48" s="17"/>
      <c r="K48" s="17"/>
    </row>
    <row r="49" spans="1:11" ht="24.9" hidden="1" x14ac:dyDescent="0.3">
      <c r="A49" s="81" t="s">
        <v>92</v>
      </c>
      <c r="B49" s="63"/>
      <c r="C49" s="63"/>
      <c r="D49" s="63"/>
      <c r="E49" s="63"/>
      <c r="F49" s="63"/>
      <c r="G49" s="17"/>
      <c r="H49" s="17"/>
      <c r="I49" s="17"/>
      <c r="J49" s="17"/>
      <c r="K49" s="17"/>
    </row>
    <row r="50" spans="1:11" ht="24.9" hidden="1" x14ac:dyDescent="0.3">
      <c r="A50" s="82" t="s">
        <v>93</v>
      </c>
      <c r="B50" s="4"/>
      <c r="C50" s="4"/>
      <c r="D50" s="4"/>
      <c r="E50" s="4"/>
      <c r="F50" s="4"/>
      <c r="G50" s="17"/>
      <c r="H50" s="17"/>
      <c r="I50" s="17"/>
      <c r="J50" s="17"/>
      <c r="K50" s="17"/>
    </row>
    <row r="51" spans="1:11" ht="24.9" hidden="1" x14ac:dyDescent="0.3">
      <c r="A51" s="82" t="s">
        <v>94</v>
      </c>
      <c r="B51" s="4"/>
      <c r="C51" s="4"/>
      <c r="D51" s="4"/>
      <c r="E51" s="4"/>
      <c r="F51" s="4"/>
      <c r="G51" s="17"/>
      <c r="H51" s="17"/>
      <c r="I51" s="17"/>
      <c r="J51" s="17"/>
      <c r="K51" s="17"/>
    </row>
    <row r="52" spans="1:11" ht="37.299999999999997" hidden="1" x14ac:dyDescent="0.3">
      <c r="A52" s="82" t="s">
        <v>95</v>
      </c>
      <c r="B52" s="74"/>
      <c r="C52" s="74"/>
      <c r="D52" s="74"/>
      <c r="E52" s="11"/>
      <c r="F52" s="11"/>
      <c r="G52" s="17"/>
      <c r="H52" s="17"/>
      <c r="I52" s="17"/>
      <c r="J52" s="17"/>
      <c r="K52" s="17"/>
    </row>
    <row r="53" spans="1:11" hidden="1" x14ac:dyDescent="0.3">
      <c r="A53" s="79" t="s">
        <v>96</v>
      </c>
      <c r="B53" s="73"/>
      <c r="C53" s="73"/>
      <c r="D53" s="73"/>
      <c r="E53" s="10"/>
      <c r="F53" s="10" t="b">
        <v>1</v>
      </c>
      <c r="G53" s="17"/>
      <c r="H53" s="17"/>
      <c r="I53" s="17"/>
      <c r="J53" s="17"/>
      <c r="K53" s="17"/>
    </row>
    <row r="54" spans="1:11" hidden="1" x14ac:dyDescent="0.3">
      <c r="A54" s="80" t="s">
        <v>97</v>
      </c>
      <c r="B54" s="79"/>
      <c r="C54" s="79"/>
      <c r="D54" s="79"/>
      <c r="E54" s="10"/>
      <c r="F54" s="10" t="b">
        <v>0</v>
      </c>
      <c r="G54" s="17"/>
      <c r="H54" s="17"/>
      <c r="I54" s="17"/>
      <c r="J54" s="17"/>
      <c r="K54" s="17"/>
    </row>
    <row r="55" spans="1:11" hidden="1" x14ac:dyDescent="0.3">
      <c r="A55" s="83"/>
      <c r="B55" s="75">
        <f>COUNT(Travel!B12:B21)</f>
        <v>1</v>
      </c>
      <c r="C55" s="75"/>
      <c r="D55" s="75">
        <f>COUNTIF(Travel!D12:D21,"*")</f>
        <v>1</v>
      </c>
      <c r="E55" s="76"/>
      <c r="F55" s="76" t="b">
        <f>MIN(B55,D55)=MAX(B55,D55)</f>
        <v>1</v>
      </c>
      <c r="G55" s="17"/>
      <c r="H55" s="17"/>
      <c r="I55" s="17"/>
      <c r="J55" s="17"/>
      <c r="K55" s="17"/>
    </row>
    <row r="56" spans="1:11" hidden="1" x14ac:dyDescent="0.3">
      <c r="A56" s="83" t="s">
        <v>98</v>
      </c>
      <c r="B56" s="75">
        <f>COUNT(Travel!B26:B35)</f>
        <v>3</v>
      </c>
      <c r="C56" s="75"/>
      <c r="D56" s="75">
        <f>COUNTIF(Travel!D26:D35,"*")</f>
        <v>3</v>
      </c>
      <c r="E56" s="76"/>
      <c r="F56" s="76" t="b">
        <f>MIN(B56,D56)=MAX(B56,D56)</f>
        <v>1</v>
      </c>
    </row>
    <row r="57" spans="1:11" hidden="1" x14ac:dyDescent="0.3">
      <c r="A57" s="84"/>
      <c r="B57" s="75">
        <f>COUNT(Travel!B40:B44)</f>
        <v>1</v>
      </c>
      <c r="C57" s="75"/>
      <c r="D57" s="75">
        <f>COUNTIF(Travel!D40:D44,"*")</f>
        <v>1</v>
      </c>
      <c r="E57" s="76"/>
      <c r="F57" s="76" t="b">
        <f>MIN(B57,D57)=MAX(B57,D57)</f>
        <v>1</v>
      </c>
    </row>
    <row r="58" spans="1:11" hidden="1" x14ac:dyDescent="0.3">
      <c r="A58" s="85" t="s">
        <v>99</v>
      </c>
      <c r="B58" s="77">
        <f>COUNT(Hospitality!B11:B24)</f>
        <v>0</v>
      </c>
      <c r="C58" s="77"/>
      <c r="D58" s="77">
        <f>COUNTIF(Hospitality!D11:D24,"*")</f>
        <v>0</v>
      </c>
      <c r="E58" s="78"/>
      <c r="F58" s="78" t="b">
        <f>MIN(B58,D58)=MAX(B58,D58)</f>
        <v>1</v>
      </c>
    </row>
    <row r="59" spans="1:11" hidden="1" x14ac:dyDescent="0.3">
      <c r="A59" s="86" t="s">
        <v>100</v>
      </c>
      <c r="B59" s="76">
        <f>COUNT('All other expenses'!B11:B22)</f>
        <v>3</v>
      </c>
      <c r="C59" s="76"/>
      <c r="D59" s="76">
        <f>COUNTIF('All other expenses'!D11:D22,"*")</f>
        <v>3</v>
      </c>
      <c r="E59" s="76"/>
      <c r="F59" s="76" t="b">
        <f>MIN(B59,D59)=MAX(B59,D59)</f>
        <v>1</v>
      </c>
    </row>
    <row r="60" spans="1:11" hidden="1" x14ac:dyDescent="0.3">
      <c r="A60" s="85" t="s">
        <v>101</v>
      </c>
      <c r="B60" s="77">
        <f>COUNTIF('Gifts and benefits'!B11:B24,"*")</f>
        <v>3</v>
      </c>
      <c r="C60" s="77">
        <f>COUNTIF('Gifts and benefits'!C11:C24,"*")</f>
        <v>3</v>
      </c>
      <c r="D60" s="77"/>
      <c r="E60" s="77">
        <f>COUNTA('Gifts and benefits'!E11:E24)</f>
        <v>3</v>
      </c>
      <c r="F60" s="78" t="b">
        <f>MIN(B60,C60,E60)=MAX(B60,C60,E60)</f>
        <v>1</v>
      </c>
    </row>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3"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9"/>
  <sheetViews>
    <sheetView topLeftCell="A5" zoomScaleNormal="100" workbookViewId="0">
      <selection activeCell="B41" sqref="B41"/>
    </sheetView>
  </sheetViews>
  <sheetFormatPr defaultColWidth="0" defaultRowHeight="12.45" zeroHeight="1" x14ac:dyDescent="0.3"/>
  <cols>
    <col min="1" max="1" width="35.69140625" customWidth="1"/>
    <col min="2" max="2" width="14.23046875" customWidth="1"/>
    <col min="3" max="3" width="71.4609375" customWidth="1"/>
    <col min="4" max="4" width="50" customWidth="1"/>
    <col min="5" max="5" width="21.4609375" customWidth="1"/>
    <col min="6" max="6" width="37.53515625" customWidth="1"/>
    <col min="7" max="9" width="9.15234375" hidden="1" customWidth="1"/>
    <col min="10" max="13" width="0" hidden="1" customWidth="1"/>
    <col min="14" max="16384" width="9.15234375" hidden="1"/>
  </cols>
  <sheetData>
    <row r="1" spans="1:6" ht="26.25" customHeight="1" x14ac:dyDescent="0.3">
      <c r="A1" s="143" t="s">
        <v>102</v>
      </c>
      <c r="B1" s="143"/>
      <c r="C1" s="143"/>
      <c r="D1" s="143"/>
      <c r="E1" s="143"/>
      <c r="F1" s="17"/>
    </row>
    <row r="2" spans="1:6" ht="21" customHeight="1" x14ac:dyDescent="0.3">
      <c r="A2" s="3" t="s">
        <v>103</v>
      </c>
      <c r="B2" s="141" t="str">
        <f>'Summary and sign-off'!B2:F2</f>
        <v>New Zealand Qualifications Authority</v>
      </c>
      <c r="C2" s="141"/>
      <c r="D2" s="141"/>
      <c r="E2" s="141"/>
      <c r="F2" s="17"/>
    </row>
    <row r="3" spans="1:6" ht="30.9" x14ac:dyDescent="0.3">
      <c r="A3" s="3" t="s">
        <v>104</v>
      </c>
      <c r="B3" s="141" t="str">
        <f>'Summary and sign-off'!B3:F3</f>
        <v>Dr Grant Klinkum</v>
      </c>
      <c r="C3" s="141"/>
      <c r="D3" s="141"/>
      <c r="E3" s="141"/>
      <c r="F3" s="17"/>
    </row>
    <row r="4" spans="1:6" ht="21" customHeight="1" x14ac:dyDescent="0.3">
      <c r="A4" s="3" t="s">
        <v>105</v>
      </c>
      <c r="B4" s="141">
        <f>'Summary and sign-off'!B4:F4</f>
        <v>45474</v>
      </c>
      <c r="C4" s="141"/>
      <c r="D4" s="141"/>
      <c r="E4" s="141"/>
      <c r="F4" s="17"/>
    </row>
    <row r="5" spans="1:6" ht="21" customHeight="1" x14ac:dyDescent="0.3">
      <c r="A5" s="3" t="s">
        <v>106</v>
      </c>
      <c r="B5" s="141">
        <f>'Summary and sign-off'!B5:F5</f>
        <v>45838</v>
      </c>
      <c r="C5" s="141"/>
      <c r="D5" s="141"/>
      <c r="E5" s="141"/>
      <c r="F5" s="17"/>
    </row>
    <row r="6" spans="1:6" ht="21" customHeight="1" x14ac:dyDescent="0.3">
      <c r="A6" s="3" t="s">
        <v>107</v>
      </c>
      <c r="B6" s="136" t="s">
        <v>75</v>
      </c>
      <c r="C6" s="136"/>
      <c r="D6" s="136"/>
      <c r="E6" s="136"/>
      <c r="F6" s="17"/>
    </row>
    <row r="7" spans="1:6" ht="21" customHeight="1" x14ac:dyDescent="0.3">
      <c r="A7" s="3" t="s">
        <v>51</v>
      </c>
      <c r="B7" s="136" t="s">
        <v>77</v>
      </c>
      <c r="C7" s="136"/>
      <c r="D7" s="136"/>
      <c r="E7" s="136"/>
      <c r="F7" s="17"/>
    </row>
    <row r="8" spans="1:6" ht="36" customHeight="1" x14ac:dyDescent="0.3">
      <c r="A8" s="145" t="s">
        <v>108</v>
      </c>
      <c r="B8" s="146"/>
      <c r="C8" s="146"/>
      <c r="D8" s="146"/>
      <c r="E8" s="146"/>
      <c r="F8" s="19"/>
    </row>
    <row r="9" spans="1:6" ht="36" customHeight="1" x14ac:dyDescent="0.3">
      <c r="A9" s="147" t="s">
        <v>109</v>
      </c>
      <c r="B9" s="148"/>
      <c r="C9" s="148"/>
      <c r="D9" s="148"/>
      <c r="E9" s="148"/>
      <c r="F9" s="19"/>
    </row>
    <row r="10" spans="1:6" ht="24.75" customHeight="1" x14ac:dyDescent="0.35">
      <c r="A10" s="144" t="s">
        <v>110</v>
      </c>
      <c r="B10" s="149"/>
      <c r="C10" s="144"/>
      <c r="D10" s="144"/>
      <c r="E10" s="144"/>
      <c r="F10" s="29"/>
    </row>
    <row r="11" spans="1:6" ht="28.5" customHeight="1" x14ac:dyDescent="0.3">
      <c r="A11" s="24" t="s">
        <v>111</v>
      </c>
      <c r="B11" s="24" t="s">
        <v>112</v>
      </c>
      <c r="C11" s="24" t="s">
        <v>113</v>
      </c>
      <c r="D11" s="24" t="s">
        <v>114</v>
      </c>
      <c r="E11" s="24" t="s">
        <v>115</v>
      </c>
      <c r="F11" s="30"/>
    </row>
    <row r="12" spans="1:6" s="2" customFormat="1" x14ac:dyDescent="0.3">
      <c r="A12" s="117"/>
      <c r="B12" s="118"/>
      <c r="C12" s="119"/>
      <c r="D12" s="119"/>
      <c r="E12" s="120"/>
      <c r="F12" s="1"/>
    </row>
    <row r="13" spans="1:6" s="2" customFormat="1" x14ac:dyDescent="0.3">
      <c r="A13" s="132" t="s">
        <v>199</v>
      </c>
      <c r="B13" s="118">
        <v>111.86</v>
      </c>
      <c r="C13" s="119" t="s">
        <v>200</v>
      </c>
      <c r="D13" s="119" t="s">
        <v>172</v>
      </c>
      <c r="E13" s="120" t="s">
        <v>201</v>
      </c>
      <c r="F13" s="1"/>
    </row>
    <row r="14" spans="1:6" s="2" customFormat="1" x14ac:dyDescent="0.3">
      <c r="A14" s="132"/>
      <c r="B14" s="118"/>
      <c r="C14" s="119"/>
      <c r="D14" s="119"/>
      <c r="E14" s="120"/>
      <c r="F14" s="1"/>
    </row>
    <row r="15" spans="1:6" s="2" customFormat="1" x14ac:dyDescent="0.3">
      <c r="A15" s="132"/>
      <c r="B15" s="118"/>
      <c r="C15" s="119"/>
      <c r="D15" s="119"/>
      <c r="E15" s="120"/>
      <c r="F15" s="1"/>
    </row>
    <row r="16" spans="1:6" s="2" customFormat="1" x14ac:dyDescent="0.3">
      <c r="A16" s="132"/>
      <c r="B16" s="118"/>
      <c r="C16" s="119"/>
      <c r="D16" s="119"/>
      <c r="E16" s="120"/>
      <c r="F16" s="1"/>
    </row>
    <row r="17" spans="1:6" s="2" customFormat="1" x14ac:dyDescent="0.3">
      <c r="A17" s="132"/>
      <c r="B17" s="118"/>
      <c r="C17" s="119"/>
      <c r="D17" s="119"/>
      <c r="E17" s="120"/>
      <c r="F17" s="1"/>
    </row>
    <row r="18" spans="1:6" s="2" customFormat="1" x14ac:dyDescent="0.3">
      <c r="A18" s="132"/>
      <c r="B18" s="118"/>
      <c r="C18" s="119"/>
      <c r="D18" s="119"/>
      <c r="E18" s="120"/>
      <c r="F18" s="1"/>
    </row>
    <row r="19" spans="1:6" s="2" customFormat="1" x14ac:dyDescent="0.3">
      <c r="A19" s="132"/>
      <c r="B19" s="118"/>
      <c r="C19" s="119"/>
      <c r="D19" s="119"/>
      <c r="E19" s="120"/>
      <c r="F19" s="1"/>
    </row>
    <row r="20" spans="1:6" s="2" customFormat="1" x14ac:dyDescent="0.3">
      <c r="A20" s="132"/>
      <c r="B20" s="118"/>
      <c r="C20" s="119"/>
      <c r="D20" s="119"/>
      <c r="E20" s="120"/>
      <c r="F20" s="1"/>
    </row>
    <row r="21" spans="1:6" s="2" customFormat="1" hidden="1" x14ac:dyDescent="0.3">
      <c r="A21" s="104"/>
      <c r="B21" s="105"/>
      <c r="C21" s="106"/>
      <c r="D21" s="106"/>
      <c r="E21" s="107"/>
      <c r="F21" s="1"/>
    </row>
    <row r="22" spans="1:6" ht="19.5" customHeight="1" x14ac:dyDescent="0.3">
      <c r="A22" s="71" t="s">
        <v>116</v>
      </c>
      <c r="B22" s="72">
        <f>SUM(B12:B21)</f>
        <v>111.86</v>
      </c>
      <c r="C22" s="128"/>
      <c r="D22" s="142"/>
      <c r="E22" s="142"/>
      <c r="F22" s="17"/>
    </row>
    <row r="23" spans="1:6" ht="10.5" customHeight="1" x14ac:dyDescent="0.3">
      <c r="A23" s="17"/>
      <c r="B23" s="19"/>
      <c r="C23" s="17"/>
      <c r="D23" s="17"/>
      <c r="E23" s="17"/>
      <c r="F23" s="17"/>
    </row>
    <row r="24" spans="1:6" ht="24.75" customHeight="1" x14ac:dyDescent="0.35">
      <c r="A24" s="144" t="s">
        <v>117</v>
      </c>
      <c r="B24" s="144"/>
      <c r="C24" s="144"/>
      <c r="D24" s="144"/>
      <c r="E24" s="144"/>
      <c r="F24" s="29"/>
    </row>
    <row r="25" spans="1:6" ht="32.5" customHeight="1" x14ac:dyDescent="0.3">
      <c r="A25" s="24" t="s">
        <v>111</v>
      </c>
      <c r="B25" s="24" t="s">
        <v>56</v>
      </c>
      <c r="C25" s="24" t="s">
        <v>118</v>
      </c>
      <c r="D25" s="24" t="s">
        <v>114</v>
      </c>
      <c r="E25" s="24" t="s">
        <v>115</v>
      </c>
      <c r="F25" s="30"/>
    </row>
    <row r="26" spans="1:6" s="2" customFormat="1" x14ac:dyDescent="0.3">
      <c r="A26" s="117"/>
      <c r="B26" s="118"/>
      <c r="C26" s="119"/>
      <c r="D26" s="119"/>
      <c r="E26" s="120"/>
      <c r="F26" s="1"/>
    </row>
    <row r="27" spans="1:6" s="2" customFormat="1" x14ac:dyDescent="0.3">
      <c r="A27" s="132" t="s">
        <v>202</v>
      </c>
      <c r="B27" s="118">
        <v>565.91999999999996</v>
      </c>
      <c r="C27" s="119" t="s">
        <v>203</v>
      </c>
      <c r="D27" s="119" t="s">
        <v>204</v>
      </c>
      <c r="E27" s="120" t="s">
        <v>180</v>
      </c>
      <c r="F27" s="1"/>
    </row>
    <row r="28" spans="1:6" s="2" customFormat="1" x14ac:dyDescent="0.3">
      <c r="A28" s="132" t="s">
        <v>205</v>
      </c>
      <c r="B28" s="118">
        <v>993.62</v>
      </c>
      <c r="C28" s="119" t="s">
        <v>206</v>
      </c>
      <c r="D28" s="119" t="s">
        <v>181</v>
      </c>
      <c r="E28" s="120" t="s">
        <v>180</v>
      </c>
      <c r="F28" s="1"/>
    </row>
    <row r="29" spans="1:6" s="2" customFormat="1" x14ac:dyDescent="0.3">
      <c r="A29" s="132"/>
      <c r="B29" s="118"/>
      <c r="C29" s="119"/>
      <c r="D29" s="119"/>
      <c r="E29" s="120"/>
      <c r="F29" s="1"/>
    </row>
    <row r="30" spans="1:6" s="2" customFormat="1" x14ac:dyDescent="0.3">
      <c r="A30" s="132"/>
      <c r="B30" s="118"/>
      <c r="C30" s="119"/>
      <c r="D30" s="119"/>
      <c r="E30" s="120"/>
      <c r="F30" s="1"/>
    </row>
    <row r="31" spans="1:6" s="2" customFormat="1" x14ac:dyDescent="0.3">
      <c r="A31" s="132"/>
      <c r="B31" s="118"/>
      <c r="C31" s="119"/>
      <c r="D31" s="119"/>
      <c r="E31" s="120"/>
      <c r="F31" s="1"/>
    </row>
    <row r="32" spans="1:6" s="2" customFormat="1" x14ac:dyDescent="0.3">
      <c r="A32" s="117"/>
      <c r="B32" s="118"/>
      <c r="C32" s="119"/>
      <c r="D32" s="119"/>
      <c r="E32" s="120"/>
      <c r="F32" s="1"/>
    </row>
    <row r="33" spans="1:6" s="2" customFormat="1" x14ac:dyDescent="0.3">
      <c r="A33" s="132" t="s">
        <v>182</v>
      </c>
      <c r="B33" s="118">
        <v>52.08</v>
      </c>
      <c r="C33" s="119" t="s">
        <v>169</v>
      </c>
      <c r="D33" s="119" t="s">
        <v>168</v>
      </c>
      <c r="E33" s="120" t="s">
        <v>166</v>
      </c>
      <c r="F33" s="1"/>
    </row>
    <row r="34" spans="1:6" s="2" customFormat="1" x14ac:dyDescent="0.3">
      <c r="A34" s="117"/>
      <c r="B34" s="118"/>
      <c r="C34" s="119"/>
      <c r="D34" s="119"/>
      <c r="E34" s="120"/>
      <c r="F34" s="1"/>
    </row>
    <row r="35" spans="1:6" s="2" customFormat="1" hidden="1" x14ac:dyDescent="0.3">
      <c r="A35" s="108"/>
      <c r="B35" s="109"/>
      <c r="C35" s="110"/>
      <c r="D35" s="110"/>
      <c r="E35" s="111"/>
      <c r="F35" s="1"/>
    </row>
    <row r="36" spans="1:6" ht="19.5" customHeight="1" x14ac:dyDescent="0.3">
      <c r="A36" s="71" t="s">
        <v>119</v>
      </c>
      <c r="B36" s="72">
        <f>SUM(B26:B35)</f>
        <v>1611.62</v>
      </c>
      <c r="C36" s="128"/>
      <c r="D36" s="142"/>
      <c r="E36" s="142"/>
      <c r="F36" s="17"/>
    </row>
    <row r="37" spans="1:6" ht="10.5" customHeight="1" x14ac:dyDescent="0.3">
      <c r="A37" s="17"/>
      <c r="B37" s="19"/>
      <c r="C37" s="17"/>
      <c r="D37" s="17"/>
      <c r="E37" s="17"/>
      <c r="F37" s="17"/>
    </row>
    <row r="38" spans="1:6" ht="24.75" customHeight="1" x14ac:dyDescent="0.3">
      <c r="A38" s="144" t="s">
        <v>120</v>
      </c>
      <c r="B38" s="144"/>
      <c r="C38" s="144"/>
      <c r="D38" s="144"/>
      <c r="E38" s="144"/>
      <c r="F38" s="17"/>
    </row>
    <row r="39" spans="1:6" ht="27" customHeight="1" x14ac:dyDescent="0.3">
      <c r="A39" s="24" t="s">
        <v>111</v>
      </c>
      <c r="B39" s="24" t="s">
        <v>56</v>
      </c>
      <c r="C39" s="24" t="s">
        <v>121</v>
      </c>
      <c r="D39" s="24" t="s">
        <v>122</v>
      </c>
      <c r="E39" s="24" t="s">
        <v>115</v>
      </c>
      <c r="F39" s="28"/>
    </row>
    <row r="40" spans="1:6" s="2" customFormat="1" x14ac:dyDescent="0.3">
      <c r="A40" s="117"/>
      <c r="B40" s="118"/>
      <c r="C40" s="119"/>
      <c r="D40" s="119"/>
      <c r="E40" s="120"/>
      <c r="F40" s="1"/>
    </row>
    <row r="41" spans="1:6" s="2" customFormat="1" ht="24.9" x14ac:dyDescent="0.3">
      <c r="A41" s="132" t="s">
        <v>202</v>
      </c>
      <c r="B41" s="118">
        <v>18.12</v>
      </c>
      <c r="C41" s="119" t="s">
        <v>207</v>
      </c>
      <c r="D41" s="119" t="s">
        <v>170</v>
      </c>
      <c r="E41" s="120" t="s">
        <v>171</v>
      </c>
      <c r="F41" s="1"/>
    </row>
    <row r="42" spans="1:6" s="2" customFormat="1" x14ac:dyDescent="0.3">
      <c r="A42" s="132"/>
      <c r="B42" s="118"/>
      <c r="C42" s="119"/>
      <c r="D42" s="119"/>
      <c r="E42" s="120"/>
      <c r="F42" s="1"/>
    </row>
    <row r="43" spans="1:6" s="2" customFormat="1" x14ac:dyDescent="0.3">
      <c r="A43" s="117"/>
      <c r="B43" s="118"/>
      <c r="C43" s="119"/>
      <c r="D43" s="119"/>
      <c r="E43" s="120"/>
      <c r="F43" s="1"/>
    </row>
    <row r="44" spans="1:6" s="2" customFormat="1" hidden="1" x14ac:dyDescent="0.3">
      <c r="A44" s="94"/>
      <c r="B44" s="95"/>
      <c r="C44" s="96"/>
      <c r="D44" s="96"/>
      <c r="E44" s="97"/>
      <c r="F44" s="1"/>
    </row>
    <row r="45" spans="1:6" ht="19.5" customHeight="1" x14ac:dyDescent="0.3">
      <c r="A45" s="71" t="s">
        <v>123</v>
      </c>
      <c r="B45" s="72">
        <f>SUM(B40:B44)</f>
        <v>18.12</v>
      </c>
      <c r="C45" s="128"/>
      <c r="D45" s="142"/>
      <c r="E45" s="142"/>
      <c r="F45" s="17"/>
    </row>
    <row r="46" spans="1:6" ht="10.5" customHeight="1" x14ac:dyDescent="0.3">
      <c r="A46" s="17"/>
      <c r="B46" s="57"/>
      <c r="C46" s="19"/>
      <c r="D46" s="17"/>
      <c r="E46" s="17"/>
      <c r="F46" s="17"/>
    </row>
    <row r="47" spans="1:6" ht="34.5" customHeight="1" x14ac:dyDescent="0.3">
      <c r="A47" s="31" t="s">
        <v>124</v>
      </c>
      <c r="B47" s="58">
        <f>B22+B36+B45</f>
        <v>1741.5999999999997</v>
      </c>
      <c r="C47" s="32"/>
      <c r="D47" s="32"/>
      <c r="E47" s="32"/>
      <c r="F47" s="17"/>
    </row>
    <row r="48" spans="1:6" x14ac:dyDescent="0.3">
      <c r="A48" s="17"/>
      <c r="B48" s="19"/>
      <c r="C48" s="17"/>
      <c r="D48" s="17"/>
      <c r="E48" s="17"/>
      <c r="F48" s="17"/>
    </row>
    <row r="49" spans="1:6" hidden="1" x14ac:dyDescent="0.3">
      <c r="A49" s="18" t="s">
        <v>67</v>
      </c>
      <c r="B49" s="19"/>
      <c r="C49" s="17"/>
      <c r="D49" s="17"/>
      <c r="E49" s="17"/>
      <c r="F49" s="17"/>
    </row>
    <row r="50" spans="1:6" ht="12.65" hidden="1" customHeight="1" x14ac:dyDescent="0.3">
      <c r="A50" s="20" t="s">
        <v>125</v>
      </c>
      <c r="F50" s="17"/>
    </row>
    <row r="51" spans="1:6" ht="13" hidden="1" customHeight="1" x14ac:dyDescent="0.3">
      <c r="A51" s="20" t="s">
        <v>126</v>
      </c>
      <c r="B51" s="17"/>
      <c r="D51" s="17"/>
      <c r="F51" s="17"/>
    </row>
    <row r="52" spans="1:6" hidden="1" x14ac:dyDescent="0.3">
      <c r="A52" s="20" t="s">
        <v>127</v>
      </c>
      <c r="F52" s="17"/>
    </row>
    <row r="53" spans="1:6" hidden="1" x14ac:dyDescent="0.3">
      <c r="A53" s="20" t="s">
        <v>73</v>
      </c>
      <c r="B53" s="19"/>
      <c r="C53" s="17"/>
      <c r="D53" s="17"/>
      <c r="E53" s="17"/>
      <c r="F53" s="17"/>
    </row>
    <row r="54" spans="1:6" ht="13" hidden="1" customHeight="1" x14ac:dyDescent="0.3">
      <c r="A54" s="20" t="s">
        <v>128</v>
      </c>
      <c r="B54" s="17"/>
      <c r="D54" s="17"/>
      <c r="F54" s="17"/>
    </row>
    <row r="55" spans="1:6" hidden="1" x14ac:dyDescent="0.3">
      <c r="A55" s="20" t="s">
        <v>129</v>
      </c>
      <c r="F55" s="17"/>
    </row>
    <row r="56" spans="1:6" hidden="1" x14ac:dyDescent="0.3">
      <c r="A56" s="20" t="s">
        <v>130</v>
      </c>
      <c r="B56" s="20"/>
      <c r="C56" s="20"/>
      <c r="D56" s="20"/>
      <c r="F56" s="17"/>
    </row>
    <row r="57" spans="1:6" hidden="1" x14ac:dyDescent="0.3">
      <c r="A57" s="26"/>
      <c r="B57" s="17"/>
      <c r="C57" s="17"/>
      <c r="D57" s="17"/>
      <c r="E57" s="17"/>
      <c r="F57" s="17"/>
    </row>
    <row r="58" spans="1:6" hidden="1" x14ac:dyDescent="0.3">
      <c r="A58" s="26"/>
      <c r="B58" s="17"/>
      <c r="C58" s="17"/>
      <c r="D58" s="17"/>
      <c r="E58" s="17"/>
      <c r="F58" s="17"/>
    </row>
    <row r="59" spans="1:6" x14ac:dyDescent="0.3"/>
    <row r="60" spans="1:6" x14ac:dyDescent="0.3"/>
    <row r="61" spans="1:6" x14ac:dyDescent="0.3"/>
    <row r="62" spans="1:6" x14ac:dyDescent="0.3"/>
    <row r="63" spans="1:6" ht="12.75" hidden="1" customHeight="1" x14ac:dyDescent="0.3"/>
    <row r="64" spans="1:6" x14ac:dyDescent="0.3"/>
    <row r="65" spans="1:6" x14ac:dyDescent="0.3"/>
    <row r="66" spans="1:6" hidden="1" x14ac:dyDescent="0.3">
      <c r="A66" s="26"/>
      <c r="B66" s="17"/>
      <c r="C66" s="17"/>
      <c r="D66" s="17"/>
      <c r="E66" s="17"/>
      <c r="F66" s="17"/>
    </row>
    <row r="67" spans="1:6" hidden="1" x14ac:dyDescent="0.3">
      <c r="A67" s="26"/>
      <c r="B67" s="17"/>
      <c r="C67" s="17"/>
      <c r="D67" s="17"/>
      <c r="E67" s="17"/>
      <c r="F67" s="17"/>
    </row>
    <row r="68" spans="1:6" hidden="1" x14ac:dyDescent="0.3">
      <c r="A68" s="26"/>
      <c r="B68" s="17"/>
      <c r="C68" s="17"/>
      <c r="D68" s="17"/>
      <c r="E68" s="17"/>
      <c r="F68" s="17"/>
    </row>
    <row r="69" spans="1:6" hidden="1" x14ac:dyDescent="0.3">
      <c r="A69" s="26"/>
      <c r="B69" s="17"/>
      <c r="C69" s="17"/>
      <c r="D69" s="17"/>
      <c r="E69" s="17"/>
      <c r="F69" s="17"/>
    </row>
    <row r="70" spans="1:6" hidden="1" x14ac:dyDescent="0.3">
      <c r="A70" s="26"/>
      <c r="B70" s="17"/>
      <c r="C70" s="17"/>
      <c r="D70" s="17"/>
      <c r="E70" s="17"/>
      <c r="F70" s="17"/>
    </row>
    <row r="71" spans="1:6" x14ac:dyDescent="0.3"/>
    <row r="72" spans="1:6" x14ac:dyDescent="0.3"/>
    <row r="73" spans="1:6" x14ac:dyDescent="0.3"/>
    <row r="74" spans="1:6" x14ac:dyDescent="0.3"/>
    <row r="75" spans="1:6" x14ac:dyDescent="0.3"/>
    <row r="76" spans="1:6" x14ac:dyDescent="0.3"/>
    <row r="77" spans="1:6" x14ac:dyDescent="0.3"/>
    <row r="78" spans="1:6" x14ac:dyDescent="0.3"/>
    <row r="79" spans="1:6" x14ac:dyDescent="0.3"/>
    <row r="80" spans="1:6"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sheetData>
  <sheetProtection formatCells="0" formatRows="0" insertColumns="0" insertRows="0" deleteRows="0"/>
  <mergeCells count="15">
    <mergeCell ref="B7:E7"/>
    <mergeCell ref="B5:E5"/>
    <mergeCell ref="D45:E45"/>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4"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3:A20 A41:A43 A27:A33"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59"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B12:B21 B40:B44 B26:B35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1" sqref="C21"/>
    </sheetView>
  </sheetViews>
  <sheetFormatPr defaultColWidth="0" defaultRowHeight="12.45" zeroHeight="1" x14ac:dyDescent="0.3"/>
  <cols>
    <col min="1" max="1" width="35.69140625" customWidth="1"/>
    <col min="2" max="2" width="14.23046875" customWidth="1"/>
    <col min="3" max="3" width="71.4609375" customWidth="1"/>
    <col min="4" max="4" width="50" customWidth="1"/>
    <col min="5" max="5" width="21.4609375" customWidth="1"/>
    <col min="6" max="6" width="39.23046875" customWidth="1"/>
    <col min="7" max="10" width="9.15234375" hidden="1" customWidth="1"/>
    <col min="11" max="13" width="0" hidden="1" customWidth="1"/>
  </cols>
  <sheetData>
    <row r="1" spans="1:6" ht="26.25" customHeight="1" x14ac:dyDescent="0.3">
      <c r="A1" s="143" t="s">
        <v>102</v>
      </c>
      <c r="B1" s="143"/>
      <c r="C1" s="143"/>
      <c r="D1" s="143"/>
      <c r="E1" s="143"/>
    </row>
    <row r="2" spans="1:6" ht="21" customHeight="1" x14ac:dyDescent="0.3">
      <c r="A2" s="3" t="s">
        <v>103</v>
      </c>
      <c r="B2" s="141" t="str">
        <f>'Summary and sign-off'!B2:F2</f>
        <v>New Zealand Qualifications Authority</v>
      </c>
      <c r="C2" s="141"/>
      <c r="D2" s="141"/>
      <c r="E2" s="141"/>
    </row>
    <row r="3" spans="1:6" ht="30.9" x14ac:dyDescent="0.3">
      <c r="A3" s="3" t="s">
        <v>104</v>
      </c>
      <c r="B3" s="141" t="str">
        <f>'Summary and sign-off'!B3:F3</f>
        <v>Dr Grant Klinkum</v>
      </c>
      <c r="C3" s="141"/>
      <c r="D3" s="141"/>
      <c r="E3" s="141"/>
    </row>
    <row r="4" spans="1:6" ht="21" customHeight="1" x14ac:dyDescent="0.3">
      <c r="A4" s="3" t="s">
        <v>105</v>
      </c>
      <c r="B4" s="141">
        <f>'Summary and sign-off'!B4:F4</f>
        <v>45474</v>
      </c>
      <c r="C4" s="141"/>
      <c r="D4" s="141"/>
      <c r="E4" s="141"/>
    </row>
    <row r="5" spans="1:6" ht="21" customHeight="1" x14ac:dyDescent="0.3">
      <c r="A5" s="3" t="s">
        <v>106</v>
      </c>
      <c r="B5" s="141">
        <f>'Summary and sign-off'!B5:F5</f>
        <v>45838</v>
      </c>
      <c r="C5" s="141"/>
      <c r="D5" s="141"/>
      <c r="E5" s="141"/>
    </row>
    <row r="6" spans="1:6" ht="21" customHeight="1" x14ac:dyDescent="0.3">
      <c r="A6" s="3" t="s">
        <v>107</v>
      </c>
      <c r="B6" s="136" t="s">
        <v>75</v>
      </c>
      <c r="C6" s="136"/>
      <c r="D6" s="136"/>
      <c r="E6" s="136"/>
    </row>
    <row r="7" spans="1:6" ht="21" customHeight="1" x14ac:dyDescent="0.3">
      <c r="A7" s="3" t="s">
        <v>51</v>
      </c>
      <c r="B7" s="136" t="s">
        <v>77</v>
      </c>
      <c r="C7" s="136"/>
      <c r="D7" s="136"/>
      <c r="E7" s="136"/>
    </row>
    <row r="8" spans="1:6" ht="35.25" customHeight="1" x14ac:dyDescent="0.4">
      <c r="A8" s="152" t="s">
        <v>131</v>
      </c>
      <c r="B8" s="152"/>
      <c r="C8" s="153"/>
      <c r="D8" s="153"/>
      <c r="E8" s="153"/>
      <c r="F8" s="27"/>
    </row>
    <row r="9" spans="1:6" ht="35.25" customHeight="1" x14ac:dyDescent="0.4">
      <c r="A9" s="150" t="s">
        <v>132</v>
      </c>
      <c r="B9" s="151"/>
      <c r="C9" s="151"/>
      <c r="D9" s="151"/>
      <c r="E9" s="151"/>
      <c r="F9" s="27"/>
    </row>
    <row r="10" spans="1:6" ht="27" customHeight="1" x14ac:dyDescent="0.3">
      <c r="A10" s="24" t="s">
        <v>133</v>
      </c>
      <c r="B10" s="24" t="s">
        <v>56</v>
      </c>
      <c r="C10" s="24" t="s">
        <v>134</v>
      </c>
      <c r="D10" s="24" t="s">
        <v>135</v>
      </c>
      <c r="E10" s="24" t="s">
        <v>115</v>
      </c>
      <c r="F10" s="20"/>
    </row>
    <row r="11" spans="1:6" s="2" customFormat="1" x14ac:dyDescent="0.3">
      <c r="A11" s="121"/>
      <c r="B11" s="118"/>
      <c r="C11" s="122"/>
      <c r="D11" s="122"/>
      <c r="E11" s="123"/>
    </row>
    <row r="12" spans="1:6" s="2" customFormat="1" x14ac:dyDescent="0.3">
      <c r="A12" s="117"/>
      <c r="B12" s="118"/>
      <c r="C12" s="122" t="s">
        <v>167</v>
      </c>
      <c r="D12" s="122"/>
      <c r="E12" s="123"/>
    </row>
    <row r="13" spans="1:6" s="2" customFormat="1" x14ac:dyDescent="0.3">
      <c r="A13" s="132"/>
      <c r="B13" s="118"/>
      <c r="C13" s="122"/>
      <c r="D13" s="122"/>
      <c r="E13" s="123"/>
    </row>
    <row r="14" spans="1:6" s="2" customFormat="1" x14ac:dyDescent="0.3">
      <c r="A14" s="117"/>
      <c r="B14" s="118"/>
      <c r="C14" s="122"/>
      <c r="D14" s="122"/>
      <c r="E14" s="123"/>
    </row>
    <row r="15" spans="1:6" s="2" customFormat="1" x14ac:dyDescent="0.3">
      <c r="A15" s="117"/>
      <c r="B15" s="118"/>
      <c r="C15" s="122"/>
      <c r="D15" s="122"/>
      <c r="E15" s="123"/>
    </row>
    <row r="16" spans="1:6" s="2" customFormat="1" x14ac:dyDescent="0.3">
      <c r="A16" s="117"/>
      <c r="B16" s="118"/>
      <c r="C16" s="122"/>
      <c r="D16" s="122"/>
      <c r="E16" s="123"/>
    </row>
    <row r="17" spans="1:6" s="2" customFormat="1" x14ac:dyDescent="0.3">
      <c r="A17" s="117"/>
      <c r="B17" s="118"/>
      <c r="C17" s="122"/>
      <c r="D17" s="122"/>
      <c r="E17" s="123"/>
    </row>
    <row r="18" spans="1:6" s="2" customFormat="1" x14ac:dyDescent="0.3">
      <c r="A18" s="117"/>
      <c r="B18" s="118"/>
      <c r="C18" s="122"/>
      <c r="D18" s="122"/>
      <c r="E18" s="123"/>
    </row>
    <row r="19" spans="1:6" s="2" customFormat="1" x14ac:dyDescent="0.3">
      <c r="A19" s="117"/>
      <c r="B19" s="118"/>
      <c r="C19" s="122"/>
      <c r="D19" s="122"/>
      <c r="E19" s="123"/>
    </row>
    <row r="20" spans="1:6" s="2" customFormat="1" x14ac:dyDescent="0.3">
      <c r="A20" s="117"/>
      <c r="B20" s="118"/>
      <c r="C20" s="122"/>
      <c r="D20" s="122"/>
      <c r="E20" s="123"/>
    </row>
    <row r="21" spans="1:6" s="2" customFormat="1" x14ac:dyDescent="0.3">
      <c r="A21" s="117"/>
      <c r="B21" s="118"/>
      <c r="C21" s="122"/>
      <c r="D21" s="122"/>
      <c r="E21" s="123"/>
    </row>
    <row r="22" spans="1:6" s="2" customFormat="1" x14ac:dyDescent="0.3">
      <c r="A22" s="121"/>
      <c r="B22" s="118"/>
      <c r="C22" s="122"/>
      <c r="D22" s="122"/>
      <c r="E22" s="123"/>
    </row>
    <row r="23" spans="1:6" s="2" customFormat="1" x14ac:dyDescent="0.3">
      <c r="A23" s="121"/>
      <c r="B23" s="118"/>
      <c r="C23" s="122"/>
      <c r="D23" s="122"/>
      <c r="E23" s="123"/>
    </row>
    <row r="24" spans="1:6" s="2" customFormat="1" ht="11.25" hidden="1" customHeight="1" x14ac:dyDescent="0.3">
      <c r="A24" s="98"/>
      <c r="B24" s="95"/>
      <c r="C24" s="99"/>
      <c r="D24" s="99"/>
      <c r="E24" s="100"/>
    </row>
    <row r="25" spans="1:6" ht="34.5" customHeight="1" x14ac:dyDescent="0.3">
      <c r="A25" s="53" t="s">
        <v>136</v>
      </c>
      <c r="B25" s="62">
        <f>SUM(B11:B24)</f>
        <v>0</v>
      </c>
      <c r="C25" s="70"/>
      <c r="D25" s="142"/>
      <c r="E25" s="142"/>
      <c r="F25" s="2"/>
    </row>
    <row r="26" spans="1:6" x14ac:dyDescent="0.3">
      <c r="A26" s="18"/>
      <c r="B26" s="17"/>
      <c r="C26" s="17"/>
      <c r="D26" s="17"/>
      <c r="E26" s="17"/>
    </row>
    <row r="27" spans="1:6" hidden="1" x14ac:dyDescent="0.3">
      <c r="A27" s="18" t="s">
        <v>67</v>
      </c>
      <c r="B27" s="19"/>
      <c r="C27" s="17"/>
      <c r="D27" s="17"/>
      <c r="E27" s="17"/>
    </row>
    <row r="28" spans="1:6" ht="12.75" hidden="1" customHeight="1" x14ac:dyDescent="0.3">
      <c r="A28" s="20" t="s">
        <v>137</v>
      </c>
      <c r="B28" s="20"/>
      <c r="C28" s="20"/>
      <c r="D28" s="20"/>
      <c r="E28" s="20"/>
    </row>
    <row r="29" spans="1:6" hidden="1" x14ac:dyDescent="0.3">
      <c r="A29" s="20" t="s">
        <v>138</v>
      </c>
      <c r="B29" s="20"/>
      <c r="C29" s="28"/>
      <c r="D29" s="28"/>
      <c r="E29" s="28"/>
    </row>
    <row r="30" spans="1:6" hidden="1" x14ac:dyDescent="0.3">
      <c r="A30" s="20" t="s">
        <v>73</v>
      </c>
      <c r="B30" s="19"/>
      <c r="C30" s="17"/>
      <c r="D30" s="17"/>
      <c r="E30" s="17"/>
      <c r="F30" s="17"/>
    </row>
    <row r="31" spans="1:6" hidden="1" x14ac:dyDescent="0.3">
      <c r="A31" s="20" t="s">
        <v>139</v>
      </c>
      <c r="B31" s="20"/>
      <c r="C31" s="28"/>
      <c r="D31" s="28"/>
      <c r="E31" s="28"/>
    </row>
    <row r="32" spans="1:6" ht="12.75" hidden="1" customHeight="1" x14ac:dyDescent="0.3">
      <c r="A32" s="20" t="s">
        <v>140</v>
      </c>
      <c r="B32" s="20"/>
      <c r="C32" s="22"/>
      <c r="D32" s="22"/>
      <c r="E32" s="22"/>
    </row>
    <row r="33" spans="1:5" hidden="1" x14ac:dyDescent="0.3">
      <c r="A33" s="17"/>
      <c r="B33" s="17"/>
      <c r="C33" s="17"/>
      <c r="D33" s="17"/>
      <c r="E33" s="17"/>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9"/>
  <sheetViews>
    <sheetView zoomScaleNormal="100" workbookViewId="0">
      <selection activeCell="B23" sqref="B23"/>
    </sheetView>
  </sheetViews>
  <sheetFormatPr defaultColWidth="0" defaultRowHeight="12.45" zeroHeight="1" x14ac:dyDescent="0.3"/>
  <cols>
    <col min="1" max="1" width="35.69140625" customWidth="1"/>
    <col min="2" max="2" width="14.23046875" customWidth="1"/>
    <col min="3" max="3" width="71.4609375" customWidth="1"/>
    <col min="4" max="4" width="50" customWidth="1"/>
    <col min="5" max="5" width="21.4609375" customWidth="1"/>
    <col min="6" max="6" width="36.84375" customWidth="1"/>
    <col min="7" max="10" width="9.15234375" hidden="1" customWidth="1"/>
    <col min="11" max="13" width="0" hidden="1" customWidth="1"/>
    <col min="14" max="16384" width="9.15234375" hidden="1"/>
  </cols>
  <sheetData>
    <row r="1" spans="1:6" ht="26.25" customHeight="1" x14ac:dyDescent="0.3">
      <c r="A1" s="143" t="s">
        <v>102</v>
      </c>
      <c r="B1" s="143"/>
      <c r="C1" s="143"/>
      <c r="D1" s="143"/>
      <c r="E1" s="143"/>
    </row>
    <row r="2" spans="1:6" ht="21" customHeight="1" x14ac:dyDescent="0.3">
      <c r="A2" s="3" t="s">
        <v>103</v>
      </c>
      <c r="B2" s="141" t="str">
        <f>'Summary and sign-off'!B2:F2</f>
        <v>New Zealand Qualifications Authority</v>
      </c>
      <c r="C2" s="141"/>
      <c r="D2" s="141"/>
      <c r="E2" s="141"/>
    </row>
    <row r="3" spans="1:6" ht="30.9" x14ac:dyDescent="0.3">
      <c r="A3" s="3" t="s">
        <v>141</v>
      </c>
      <c r="B3" s="141" t="str">
        <f>'Summary and sign-off'!B3:F3</f>
        <v>Dr Grant Klinkum</v>
      </c>
      <c r="C3" s="141"/>
      <c r="D3" s="141"/>
      <c r="E3" s="141"/>
    </row>
    <row r="4" spans="1:6" ht="21" customHeight="1" x14ac:dyDescent="0.3">
      <c r="A4" s="3" t="s">
        <v>105</v>
      </c>
      <c r="B4" s="141">
        <f>'Summary and sign-off'!B4:F4</f>
        <v>45474</v>
      </c>
      <c r="C4" s="141"/>
      <c r="D4" s="141"/>
      <c r="E4" s="141"/>
    </row>
    <row r="5" spans="1:6" ht="21" customHeight="1" x14ac:dyDescent="0.3">
      <c r="A5" s="3" t="s">
        <v>106</v>
      </c>
      <c r="B5" s="141">
        <f>'Summary and sign-off'!B5:F5</f>
        <v>45838</v>
      </c>
      <c r="C5" s="141"/>
      <c r="D5" s="141"/>
      <c r="E5" s="141"/>
    </row>
    <row r="6" spans="1:6" ht="21" customHeight="1" x14ac:dyDescent="0.3">
      <c r="A6" s="3" t="s">
        <v>107</v>
      </c>
      <c r="B6" s="136" t="s">
        <v>75</v>
      </c>
      <c r="C6" s="136"/>
      <c r="D6" s="136"/>
      <c r="E6" s="136"/>
      <c r="F6" s="23"/>
    </row>
    <row r="7" spans="1:6" ht="21" customHeight="1" x14ac:dyDescent="0.3">
      <c r="A7" s="3" t="s">
        <v>51</v>
      </c>
      <c r="B7" s="136" t="s">
        <v>77</v>
      </c>
      <c r="C7" s="136"/>
      <c r="D7" s="136"/>
      <c r="E7" s="136"/>
      <c r="F7" s="23"/>
    </row>
    <row r="8" spans="1:6" ht="35.25" customHeight="1" x14ac:dyDescent="0.3">
      <c r="A8" s="146" t="s">
        <v>142</v>
      </c>
      <c r="B8" s="146"/>
      <c r="C8" s="153"/>
      <c r="D8" s="153"/>
      <c r="E8" s="153"/>
    </row>
    <row r="9" spans="1:6" ht="35.25" customHeight="1" x14ac:dyDescent="0.3">
      <c r="A9" s="154" t="s">
        <v>143</v>
      </c>
      <c r="B9" s="155"/>
      <c r="C9" s="155"/>
      <c r="D9" s="155"/>
      <c r="E9" s="155"/>
    </row>
    <row r="10" spans="1:6" ht="27" customHeight="1" x14ac:dyDescent="0.3">
      <c r="A10" s="24" t="s">
        <v>111</v>
      </c>
      <c r="B10" s="24" t="s">
        <v>56</v>
      </c>
      <c r="C10" s="24" t="s">
        <v>144</v>
      </c>
      <c r="D10" s="24" t="s">
        <v>145</v>
      </c>
      <c r="E10" s="24" t="s">
        <v>115</v>
      </c>
      <c r="F10" s="20"/>
    </row>
    <row r="11" spans="1:6" s="2" customFormat="1" hidden="1" x14ac:dyDescent="0.3">
      <c r="A11" s="98"/>
      <c r="B11" s="95"/>
      <c r="C11" s="99"/>
      <c r="D11" s="99"/>
      <c r="E11" s="100"/>
    </row>
    <row r="12" spans="1:6" s="2" customFormat="1" x14ac:dyDescent="0.3">
      <c r="A12" s="117"/>
      <c r="B12" s="118"/>
      <c r="C12" s="122"/>
      <c r="D12" s="122"/>
      <c r="E12" s="123"/>
    </row>
    <row r="13" spans="1:6" s="2" customFormat="1" ht="24.9" x14ac:dyDescent="0.3">
      <c r="A13" s="117" t="s">
        <v>196</v>
      </c>
      <c r="B13" s="118">
        <v>40.4</v>
      </c>
      <c r="C13" s="122" t="s">
        <v>191</v>
      </c>
      <c r="D13" s="122" t="s">
        <v>165</v>
      </c>
      <c r="E13" s="123" t="s">
        <v>166</v>
      </c>
    </row>
    <row r="14" spans="1:6" s="2" customFormat="1" x14ac:dyDescent="0.3">
      <c r="A14" s="117"/>
      <c r="B14" s="118"/>
      <c r="C14" s="122"/>
      <c r="D14" s="122"/>
      <c r="E14" s="123"/>
    </row>
    <row r="15" spans="1:6" s="2" customFormat="1" x14ac:dyDescent="0.3">
      <c r="A15" s="133" t="s">
        <v>192</v>
      </c>
      <c r="B15" s="118">
        <v>54.23</v>
      </c>
      <c r="C15" s="122" t="s">
        <v>193</v>
      </c>
      <c r="D15" s="122" t="s">
        <v>194</v>
      </c>
      <c r="E15" s="123" t="s">
        <v>166</v>
      </c>
    </row>
    <row r="16" spans="1:6" s="2" customFormat="1" x14ac:dyDescent="0.3">
      <c r="A16" s="132"/>
      <c r="B16" s="118"/>
      <c r="C16" s="122"/>
      <c r="D16" s="122"/>
      <c r="E16" s="123"/>
    </row>
    <row r="17" spans="1:6" s="2" customFormat="1" x14ac:dyDescent="0.3">
      <c r="A17" s="133" t="s">
        <v>195</v>
      </c>
      <c r="B17" s="118">
        <v>156.52000000000001</v>
      </c>
      <c r="C17" s="134" t="s">
        <v>197</v>
      </c>
      <c r="D17" s="122" t="s">
        <v>198</v>
      </c>
      <c r="E17" s="123" t="s">
        <v>166</v>
      </c>
    </row>
    <row r="18" spans="1:6" s="2" customFormat="1" x14ac:dyDescent="0.3">
      <c r="A18" s="132"/>
      <c r="B18" s="118"/>
      <c r="C18" s="122"/>
      <c r="D18" s="122"/>
      <c r="E18" s="123"/>
    </row>
    <row r="19" spans="1:6" s="2" customFormat="1" x14ac:dyDescent="0.3">
      <c r="A19" s="132"/>
      <c r="B19" s="118"/>
      <c r="C19" s="122"/>
      <c r="D19" s="122"/>
      <c r="E19" s="123"/>
    </row>
    <row r="20" spans="1:6" s="2" customFormat="1" x14ac:dyDescent="0.3">
      <c r="A20" s="132"/>
      <c r="B20" s="118"/>
      <c r="C20" s="122"/>
      <c r="D20" s="122"/>
      <c r="E20" s="123"/>
    </row>
    <row r="21" spans="1:6" s="2" customFormat="1" x14ac:dyDescent="0.3">
      <c r="A21" s="121"/>
      <c r="B21" s="118"/>
      <c r="C21" s="122"/>
      <c r="D21" s="122"/>
      <c r="E21" s="123"/>
    </row>
    <row r="22" spans="1:6" s="2" customFormat="1" hidden="1" x14ac:dyDescent="0.3">
      <c r="A22" s="98"/>
      <c r="B22" s="95"/>
      <c r="C22" s="99"/>
      <c r="D22" s="99"/>
      <c r="E22" s="100"/>
    </row>
    <row r="23" spans="1:6" ht="34.5" customHeight="1" x14ac:dyDescent="0.3">
      <c r="A23" s="53" t="s">
        <v>146</v>
      </c>
      <c r="B23" s="62">
        <f>SUM(B11:B22)</f>
        <v>251.15</v>
      </c>
      <c r="C23" s="70"/>
      <c r="D23" s="142"/>
      <c r="E23" s="142"/>
    </row>
    <row r="24" spans="1:6" ht="14.15" customHeight="1" x14ac:dyDescent="0.3">
      <c r="B24" s="17"/>
      <c r="C24" s="17"/>
      <c r="D24" s="17"/>
      <c r="E24" s="17"/>
    </row>
    <row r="25" spans="1:6" hidden="1" x14ac:dyDescent="0.3">
      <c r="A25" s="18" t="s">
        <v>147</v>
      </c>
      <c r="B25" s="17"/>
      <c r="C25" s="17"/>
      <c r="D25" s="17"/>
      <c r="E25" s="17"/>
    </row>
    <row r="26" spans="1:6" ht="12.65" hidden="1" customHeight="1" x14ac:dyDescent="0.3">
      <c r="A26" s="20" t="s">
        <v>125</v>
      </c>
      <c r="B26" s="17"/>
      <c r="C26" s="17"/>
      <c r="D26" s="17"/>
      <c r="E26" s="17"/>
    </row>
    <row r="27" spans="1:6" hidden="1" x14ac:dyDescent="0.3">
      <c r="A27" s="20" t="s">
        <v>73</v>
      </c>
      <c r="B27" s="19"/>
      <c r="C27" s="17"/>
      <c r="D27" s="17"/>
      <c r="E27" s="17"/>
      <c r="F27" s="17"/>
    </row>
    <row r="28" spans="1:6" hidden="1" x14ac:dyDescent="0.3">
      <c r="A28" s="20" t="s">
        <v>139</v>
      </c>
      <c r="C28" s="17"/>
      <c r="D28" s="17"/>
      <c r="E28" s="17"/>
      <c r="F28" s="17"/>
    </row>
    <row r="29" spans="1:6" ht="12.75" hidden="1" customHeight="1" x14ac:dyDescent="0.3">
      <c r="A29" s="20" t="s">
        <v>140</v>
      </c>
      <c r="B29" s="25"/>
      <c r="C29" s="22"/>
      <c r="D29" s="22"/>
      <c r="E29" s="22"/>
      <c r="F29" s="22"/>
    </row>
    <row r="30" spans="1:6" hidden="1" x14ac:dyDescent="0.3">
      <c r="B30" s="26"/>
      <c r="C30" s="17"/>
      <c r="D30" s="17"/>
      <c r="E30" s="17"/>
    </row>
    <row r="31" spans="1:6" hidden="1" x14ac:dyDescent="0.3">
      <c r="A31" s="17"/>
      <c r="B31" s="17"/>
      <c r="C31" s="17"/>
      <c r="D31" s="17"/>
    </row>
    <row r="32" spans="1:6" ht="12.75" hidden="1" customHeight="1" x14ac:dyDescent="0.3"/>
    <row r="33" spans="1:5" hidden="1" x14ac:dyDescent="0.3">
      <c r="A33" s="17"/>
      <c r="B33" s="17"/>
      <c r="C33" s="17"/>
      <c r="D33" s="17"/>
      <c r="E33" s="17"/>
    </row>
    <row r="34" spans="1:5" hidden="1" x14ac:dyDescent="0.3">
      <c r="A34" s="17"/>
      <c r="B34" s="17"/>
      <c r="C34" s="17"/>
      <c r="D34" s="17"/>
      <c r="E34" s="17"/>
    </row>
    <row r="35" spans="1:5" hidden="1" x14ac:dyDescent="0.3">
      <c r="A35" s="17"/>
      <c r="B35" s="17"/>
      <c r="C35" s="17"/>
      <c r="D35" s="17"/>
      <c r="E35" s="17"/>
    </row>
    <row r="36" spans="1:5" hidden="1" x14ac:dyDescent="0.3">
      <c r="A36" s="17"/>
      <c r="B36" s="17"/>
      <c r="C36" s="17"/>
      <c r="D36" s="17"/>
      <c r="E36" s="17"/>
    </row>
    <row r="37" spans="1:5" hidden="1" x14ac:dyDescent="0.3">
      <c r="A37" s="17"/>
      <c r="B37" s="17"/>
      <c r="C37" s="17"/>
      <c r="D37" s="17"/>
      <c r="E37" s="17"/>
    </row>
    <row r="38" spans="1:5" x14ac:dyDescent="0.3"/>
    <row r="45" spans="1:5" x14ac:dyDescent="0.3"/>
    <row r="46" spans="1:5" x14ac:dyDescent="0.3"/>
    <row r="47" spans="1:5" x14ac:dyDescent="0.3"/>
    <row r="48" spans="1:5" x14ac:dyDescent="0.3"/>
    <row r="49" x14ac:dyDescent="0.3"/>
  </sheetData>
  <sheetProtection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1"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abSelected="1" topLeftCell="A6" zoomScaleNormal="100" workbookViewId="0">
      <selection activeCell="E19" sqref="E19"/>
    </sheetView>
  </sheetViews>
  <sheetFormatPr defaultColWidth="0" defaultRowHeight="12.45" zeroHeight="1" x14ac:dyDescent="0.3"/>
  <cols>
    <col min="1" max="1" width="35.69140625" customWidth="1"/>
    <col min="2" max="2" width="46.84375" customWidth="1"/>
    <col min="3" max="3" width="22.15234375" customWidth="1"/>
    <col min="4" max="4" width="25.4609375" customWidth="1"/>
    <col min="5" max="6" width="35.69140625" customWidth="1"/>
    <col min="7" max="7" width="38" customWidth="1"/>
    <col min="8" max="10" width="9.15234375" hidden="1" customWidth="1"/>
    <col min="11" max="15" width="0" hidden="1" customWidth="1"/>
  </cols>
  <sheetData>
    <row r="1" spans="1:6" ht="26.25" customHeight="1" x14ac:dyDescent="0.3">
      <c r="A1" s="143" t="s">
        <v>148</v>
      </c>
      <c r="B1" s="143"/>
      <c r="C1" s="143"/>
      <c r="D1" s="143"/>
      <c r="E1" s="143"/>
      <c r="F1" s="143"/>
    </row>
    <row r="2" spans="1:6" ht="21" customHeight="1" x14ac:dyDescent="0.3">
      <c r="A2" s="3" t="s">
        <v>103</v>
      </c>
      <c r="B2" s="141" t="str">
        <f>'Summary and sign-off'!B2:F2</f>
        <v>New Zealand Qualifications Authority</v>
      </c>
      <c r="C2" s="141"/>
      <c r="D2" s="141"/>
      <c r="E2" s="141"/>
      <c r="F2" s="141"/>
    </row>
    <row r="3" spans="1:6" ht="30.9" x14ac:dyDescent="0.3">
      <c r="A3" s="3" t="s">
        <v>104</v>
      </c>
      <c r="B3" s="141" t="str">
        <f>'Summary and sign-off'!B3:F3</f>
        <v>Dr Grant Klinkum</v>
      </c>
      <c r="C3" s="141"/>
      <c r="D3" s="141"/>
      <c r="E3" s="141"/>
      <c r="F3" s="141"/>
    </row>
    <row r="4" spans="1:6" ht="21" customHeight="1" x14ac:dyDescent="0.3">
      <c r="A4" s="3" t="s">
        <v>105</v>
      </c>
      <c r="B4" s="141">
        <f>'Summary and sign-off'!B4:F4</f>
        <v>45474</v>
      </c>
      <c r="C4" s="141"/>
      <c r="D4" s="141"/>
      <c r="E4" s="141"/>
      <c r="F4" s="141"/>
    </row>
    <row r="5" spans="1:6" ht="21" customHeight="1" x14ac:dyDescent="0.3">
      <c r="A5" s="3" t="s">
        <v>106</v>
      </c>
      <c r="B5" s="141">
        <f>'Summary and sign-off'!B5:F5</f>
        <v>45838</v>
      </c>
      <c r="C5" s="141"/>
      <c r="D5" s="141"/>
      <c r="E5" s="141"/>
      <c r="F5" s="141"/>
    </row>
    <row r="6" spans="1:6" ht="21" customHeight="1" x14ac:dyDescent="0.3">
      <c r="A6" s="3" t="s">
        <v>149</v>
      </c>
      <c r="B6" s="136" t="s">
        <v>75</v>
      </c>
      <c r="C6" s="136"/>
      <c r="D6" s="136"/>
      <c r="E6" s="136"/>
      <c r="F6" s="136"/>
    </row>
    <row r="7" spans="1:6" ht="21" customHeight="1" x14ac:dyDescent="0.3">
      <c r="A7" s="3" t="s">
        <v>51</v>
      </c>
      <c r="B7" s="136" t="s">
        <v>77</v>
      </c>
      <c r="C7" s="136"/>
      <c r="D7" s="136"/>
      <c r="E7" s="136"/>
      <c r="F7" s="136"/>
    </row>
    <row r="8" spans="1:6" ht="36" customHeight="1" x14ac:dyDescent="0.3">
      <c r="A8" s="146" t="s">
        <v>150</v>
      </c>
      <c r="B8" s="146"/>
      <c r="C8" s="146"/>
      <c r="D8" s="146"/>
      <c r="E8" s="146"/>
      <c r="F8" s="146"/>
    </row>
    <row r="9" spans="1:6" ht="36" customHeight="1" x14ac:dyDescent="0.3">
      <c r="A9" s="154" t="s">
        <v>151</v>
      </c>
      <c r="B9" s="155"/>
      <c r="C9" s="155"/>
      <c r="D9" s="155"/>
      <c r="E9" s="155"/>
      <c r="F9" s="155"/>
    </row>
    <row r="10" spans="1:6" ht="39" customHeight="1" x14ac:dyDescent="0.3">
      <c r="A10" s="24" t="s">
        <v>111</v>
      </c>
      <c r="B10" s="112" t="s">
        <v>152</v>
      </c>
      <c r="C10" s="112" t="s">
        <v>153</v>
      </c>
      <c r="D10" s="112" t="s">
        <v>154</v>
      </c>
      <c r="E10" s="112" t="s">
        <v>155</v>
      </c>
      <c r="F10" s="112" t="s">
        <v>156</v>
      </c>
    </row>
    <row r="11" spans="1:6" s="2" customFormat="1" x14ac:dyDescent="0.3">
      <c r="A11" s="117">
        <v>45639</v>
      </c>
      <c r="B11" s="122" t="s">
        <v>183</v>
      </c>
      <c r="C11" s="125" t="s">
        <v>89</v>
      </c>
      <c r="D11" s="122" t="s">
        <v>184</v>
      </c>
      <c r="E11" s="126">
        <v>149</v>
      </c>
      <c r="F11" s="123" t="s">
        <v>185</v>
      </c>
    </row>
    <row r="12" spans="1:6" s="2" customFormat="1" ht="37.299999999999997" x14ac:dyDescent="0.3">
      <c r="A12" s="117">
        <v>45573</v>
      </c>
      <c r="B12" s="124" t="s">
        <v>189</v>
      </c>
      <c r="C12" s="125" t="s">
        <v>89</v>
      </c>
      <c r="D12" s="124" t="s">
        <v>190</v>
      </c>
      <c r="E12" s="126" t="s">
        <v>84</v>
      </c>
      <c r="F12" s="127" t="s">
        <v>185</v>
      </c>
    </row>
    <row r="13" spans="1:6" s="2" customFormat="1" ht="37.299999999999997" x14ac:dyDescent="0.3">
      <c r="A13" s="117">
        <v>45806</v>
      </c>
      <c r="B13" s="124" t="s">
        <v>187</v>
      </c>
      <c r="C13" s="125" t="s">
        <v>89</v>
      </c>
      <c r="D13" s="124" t="s">
        <v>186</v>
      </c>
      <c r="E13" s="126">
        <v>852</v>
      </c>
      <c r="F13" s="127" t="s">
        <v>188</v>
      </c>
    </row>
    <row r="14" spans="1:6" s="2" customFormat="1" x14ac:dyDescent="0.3">
      <c r="A14" s="117"/>
      <c r="B14" s="124"/>
      <c r="C14" s="125"/>
      <c r="D14" s="124"/>
      <c r="E14" s="126"/>
      <c r="F14" s="127"/>
    </row>
    <row r="15" spans="1:6" s="2" customFormat="1" x14ac:dyDescent="0.3">
      <c r="A15" s="117"/>
      <c r="B15" s="124"/>
      <c r="C15" s="125"/>
      <c r="D15" s="124"/>
      <c r="E15" s="126"/>
      <c r="F15" s="127"/>
    </row>
    <row r="16" spans="1:6" s="2" customFormat="1" x14ac:dyDescent="0.3">
      <c r="A16" s="117"/>
      <c r="B16" s="124"/>
      <c r="C16" s="125"/>
      <c r="D16" s="124"/>
      <c r="E16" s="126"/>
      <c r="F16" s="127"/>
    </row>
    <row r="17" spans="1:7" s="2" customFormat="1" x14ac:dyDescent="0.3">
      <c r="A17" s="117"/>
      <c r="B17" s="124"/>
      <c r="C17" s="125"/>
      <c r="D17" s="124"/>
      <c r="E17" s="126"/>
      <c r="F17" s="127"/>
    </row>
    <row r="18" spans="1:7" s="2" customFormat="1" x14ac:dyDescent="0.3">
      <c r="A18" s="117"/>
      <c r="B18" s="124"/>
      <c r="C18" s="125"/>
      <c r="D18" s="124"/>
      <c r="E18" s="126"/>
      <c r="F18" s="127"/>
    </row>
    <row r="19" spans="1:7" s="2" customFormat="1" x14ac:dyDescent="0.3">
      <c r="A19" s="117"/>
      <c r="B19" s="124"/>
      <c r="C19" s="125"/>
      <c r="D19" s="124"/>
      <c r="E19" s="126"/>
      <c r="F19" s="127"/>
    </row>
    <row r="20" spans="1:7" s="2" customFormat="1" x14ac:dyDescent="0.3">
      <c r="A20" s="117"/>
      <c r="B20" s="124"/>
      <c r="C20" s="125"/>
      <c r="D20" s="124"/>
      <c r="E20" s="126"/>
      <c r="F20" s="127"/>
    </row>
    <row r="21" spans="1:7" s="2" customFormat="1" x14ac:dyDescent="0.3">
      <c r="A21" s="117"/>
      <c r="B21" s="124"/>
      <c r="C21" s="125"/>
      <c r="D21" s="124"/>
      <c r="E21" s="126"/>
      <c r="F21" s="127"/>
    </row>
    <row r="22" spans="1:7" s="2" customFormat="1" x14ac:dyDescent="0.3">
      <c r="A22" s="117"/>
      <c r="B22" s="124"/>
      <c r="C22" s="125"/>
      <c r="D22" s="124"/>
      <c r="E22" s="126"/>
      <c r="F22" s="127"/>
    </row>
    <row r="23" spans="1:7" s="2" customFormat="1" x14ac:dyDescent="0.3">
      <c r="A23" s="117"/>
      <c r="B23" s="124"/>
      <c r="C23" s="125"/>
      <c r="D23" s="124"/>
      <c r="E23" s="126"/>
      <c r="F23" s="127"/>
    </row>
    <row r="24" spans="1:7" s="2" customFormat="1" hidden="1" x14ac:dyDescent="0.3">
      <c r="A24" s="94"/>
      <c r="B24" s="99"/>
      <c r="C24" s="101"/>
      <c r="D24" s="99"/>
      <c r="E24" s="102"/>
      <c r="F24" s="100"/>
    </row>
    <row r="25" spans="1:7" ht="34.5" customHeight="1" x14ac:dyDescent="0.3">
      <c r="A25" s="113" t="s">
        <v>157</v>
      </c>
      <c r="B25" s="114" t="s">
        <v>158</v>
      </c>
      <c r="C25" s="115">
        <f>C26+C27</f>
        <v>3</v>
      </c>
      <c r="D25" s="116"/>
      <c r="E25" s="142"/>
      <c r="F25" s="142"/>
      <c r="G25" s="2"/>
    </row>
    <row r="26" spans="1:7" ht="25.5" customHeight="1" x14ac:dyDescent="0.4">
      <c r="A26" s="54"/>
      <c r="B26" s="55" t="s">
        <v>89</v>
      </c>
      <c r="C26" s="56">
        <f>COUNTIF(C11:C24,'Summary and sign-off'!A45)</f>
        <v>3</v>
      </c>
      <c r="D26" s="14"/>
      <c r="E26" s="15"/>
      <c r="F26" s="16"/>
    </row>
    <row r="27" spans="1:7" ht="25.5" customHeight="1" x14ac:dyDescent="0.4">
      <c r="A27" s="54"/>
      <c r="B27" s="55" t="s">
        <v>90</v>
      </c>
      <c r="C27" s="56">
        <f>COUNTIF(C11:C24,'Summary and sign-off'!A46)</f>
        <v>0</v>
      </c>
      <c r="D27" s="14"/>
      <c r="E27" s="15"/>
      <c r="F27" s="16"/>
    </row>
    <row r="28" spans="1:7" x14ac:dyDescent="0.3">
      <c r="A28" s="17"/>
      <c r="B28" s="18"/>
      <c r="C28" s="17"/>
      <c r="D28" s="19"/>
      <c r="E28" s="19"/>
      <c r="F28" s="17"/>
    </row>
    <row r="29" spans="1:7" hidden="1" x14ac:dyDescent="0.3">
      <c r="A29" s="18" t="s">
        <v>147</v>
      </c>
      <c r="B29" s="18"/>
      <c r="C29" s="18"/>
      <c r="D29" s="18"/>
      <c r="E29" s="18"/>
      <c r="F29" s="18"/>
    </row>
    <row r="30" spans="1:7" ht="12.65" hidden="1" customHeight="1" x14ac:dyDescent="0.3">
      <c r="A30" s="20" t="s">
        <v>125</v>
      </c>
      <c r="B30" s="17"/>
      <c r="C30" s="17"/>
      <c r="D30" s="17"/>
      <c r="E30" s="17"/>
    </row>
    <row r="31" spans="1:7" hidden="1" x14ac:dyDescent="0.3">
      <c r="A31" s="20" t="s">
        <v>73</v>
      </c>
      <c r="B31" s="19"/>
      <c r="C31" s="17"/>
      <c r="D31" s="17"/>
      <c r="E31" s="17"/>
      <c r="F31" s="17"/>
    </row>
    <row r="32" spans="1:7" hidden="1" x14ac:dyDescent="0.3">
      <c r="A32" s="20" t="s">
        <v>159</v>
      </c>
      <c r="B32" s="21"/>
      <c r="C32" s="21"/>
      <c r="D32" s="21"/>
      <c r="E32" s="21"/>
      <c r="F32" s="21"/>
    </row>
    <row r="33" spans="1:6" ht="12.75" hidden="1" customHeight="1" x14ac:dyDescent="0.3">
      <c r="A33" s="20" t="s">
        <v>160</v>
      </c>
      <c r="B33" s="17"/>
      <c r="C33" s="17"/>
      <c r="D33" s="17"/>
      <c r="E33" s="17"/>
      <c r="F33" s="17"/>
    </row>
    <row r="34" spans="1:6" ht="13" hidden="1" customHeight="1" x14ac:dyDescent="0.3">
      <c r="A34" s="20" t="s">
        <v>161</v>
      </c>
      <c r="B34" s="17"/>
      <c r="C34" s="17"/>
      <c r="D34" s="17"/>
      <c r="E34" s="17"/>
      <c r="F34" s="17"/>
    </row>
    <row r="35" spans="1:6" hidden="1" x14ac:dyDescent="0.3">
      <c r="A35" s="20" t="s">
        <v>162</v>
      </c>
      <c r="C35" s="17"/>
      <c r="D35" s="17"/>
      <c r="E35" s="17"/>
      <c r="F35" s="17"/>
    </row>
    <row r="36" spans="1:6" ht="12.75" hidden="1" customHeight="1" x14ac:dyDescent="0.3">
      <c r="A36" s="20" t="s">
        <v>140</v>
      </c>
      <c r="B36" s="20"/>
      <c r="C36" s="22"/>
      <c r="D36" s="22"/>
      <c r="E36" s="22"/>
      <c r="F36" s="22"/>
    </row>
    <row r="37" spans="1:6" ht="12.75" hidden="1" customHeight="1" x14ac:dyDescent="0.3">
      <c r="A37" s="20"/>
      <c r="B37" s="20"/>
      <c r="C37" s="22"/>
      <c r="D37" s="22"/>
      <c r="E37" s="22"/>
      <c r="F37" s="22"/>
    </row>
    <row r="38" spans="1:6" ht="12.75" hidden="1" customHeight="1" x14ac:dyDescent="0.3">
      <c r="A38" s="20"/>
      <c r="B38" s="20"/>
      <c r="C38" s="22"/>
      <c r="D38" s="22"/>
      <c r="E38" s="22"/>
      <c r="F38" s="22"/>
    </row>
    <row r="41" spans="1:6" hidden="1" x14ac:dyDescent="0.3">
      <c r="A41" s="18"/>
      <c r="B41" s="18"/>
      <c r="C41" s="18"/>
      <c r="D41" s="18"/>
      <c r="E41" s="18"/>
      <c r="F41" s="18"/>
    </row>
    <row r="42" spans="1:6" hidden="1" x14ac:dyDescent="0.3">
      <c r="A42" s="18"/>
      <c r="B42" s="18"/>
      <c r="C42" s="18"/>
      <c r="D42" s="18"/>
      <c r="E42" s="18"/>
      <c r="F42" s="18"/>
    </row>
    <row r="43" spans="1:6" hidden="1" x14ac:dyDescent="0.3">
      <c r="A43" s="18"/>
      <c r="B43" s="18"/>
      <c r="C43" s="18"/>
      <c r="D43" s="18"/>
      <c r="E43" s="18"/>
      <c r="F43" s="18"/>
    </row>
    <row r="44" spans="1:6" hidden="1" x14ac:dyDescent="0.3">
      <c r="A44" s="18"/>
      <c r="B44" s="18"/>
      <c r="C44" s="18"/>
      <c r="D44" s="18"/>
      <c r="E44" s="18"/>
      <c r="F44" s="18"/>
    </row>
    <row r="45" spans="1:6" hidden="1" x14ac:dyDescent="0.3">
      <c r="A45" s="18"/>
      <c r="B45" s="18"/>
      <c r="C45" s="18"/>
      <c r="D45" s="18"/>
      <c r="E45" s="18"/>
      <c r="F45" s="18"/>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ocument" ma:contentTypeID="0x010100B2270F2CEDD2584A83954F63D94272E8" ma:contentTypeVersion="55" ma:contentTypeDescription="Create a new document." ma:contentTypeScope="" ma:versionID="e22ef25b574f840fe87ceacc0215bbcc">
  <xsd:schema xmlns:xsd="http://www.w3.org/2001/XMLSchema" xmlns:xs="http://www.w3.org/2001/XMLSchema" xmlns:p="http://schemas.microsoft.com/office/2006/metadata/properties" xmlns:ns2="0956e476-3429-42ec-8f6b-79ee248434b6" xmlns:ns3="4f9c820c-e7e2-444d-97ee-45f2b3485c1d" xmlns:ns4="15ffb055-6eb4-45a1-bc20-bf2ac0d420da" xmlns:ns5="725c79e5-42ce-4aa0-ac78-b6418001f0d2" xmlns:ns6="c91a514c-9034-4fa3-897a-8352025b26ed" xmlns:ns7="d0b61010-d6f3-4072-b934-7bbb13e97771" xmlns:ns8="9041ebba-a81c-4d56-bb33-df1ee4123f66" xmlns:ns9="17d8922c-a61f-43d3-b83e-4cfbb4051fb9" xmlns:ns10="806751bc-0003-4215-9ccf-d9054b83538a" targetNamespace="http://schemas.microsoft.com/office/2006/metadata/properties" ma:root="true" ma:fieldsID="0131daf98d87d630a09f9559c3a00944" ns2:_="" ns3:_="" ns4:_="" ns5:_="" ns6:_="" ns7:_="" ns8:_="" ns9:_="" ns10:_="">
    <xsd:import namespace="0956e476-3429-42ec-8f6b-79ee248434b6"/>
    <xsd:import namespace="4f9c820c-e7e2-444d-97ee-45f2b3485c1d"/>
    <xsd:import namespace="15ffb055-6eb4-45a1-bc20-bf2ac0d420da"/>
    <xsd:import namespace="725c79e5-42ce-4aa0-ac78-b6418001f0d2"/>
    <xsd:import namespace="c91a514c-9034-4fa3-897a-8352025b26ed"/>
    <xsd:import namespace="d0b61010-d6f3-4072-b934-7bbb13e97771"/>
    <xsd:import namespace="9041ebba-a81c-4d56-bb33-df1ee4123f66"/>
    <xsd:import namespace="17d8922c-a61f-43d3-b83e-4cfbb4051fb9"/>
    <xsd:import namespace="806751bc-0003-4215-9ccf-d9054b83538a"/>
    <xsd:element name="properties">
      <xsd:complexType>
        <xsd:sequence>
          <xsd:element name="documentManagement">
            <xsd:complexType>
              <xsd:all>
                <xsd:element ref="ns2:_dlc_DocId" minOccurs="0"/>
                <xsd:element ref="ns2:_dlc_DocIdUrl" minOccurs="0"/>
                <xsd:element ref="ns2:_dlc_DocIdPersistId" minOccurs="0"/>
                <xsd:element ref="ns3:DocumentType" minOccurs="0"/>
                <xsd:element ref="ns4:KeyWords" minOccurs="0"/>
                <xsd:element ref="ns3:Narrative" minOccurs="0"/>
                <xsd:element ref="ns4:SecurityClassification" minOccurs="0"/>
                <xsd:element ref="ns3:Subactivity" minOccurs="0"/>
                <xsd:element ref="ns3:Case" minOccurs="0"/>
                <xsd:element ref="ns3:RelatedPeople" minOccurs="0"/>
                <xsd:element ref="ns3:CategoryName" minOccurs="0"/>
                <xsd:element ref="ns3:CategoryValue" minOccurs="0"/>
                <xsd:element ref="ns3:BusinessValue" minOccurs="0"/>
                <xsd:element ref="ns3:Function" minOccurs="0"/>
                <xsd:element ref="ns3:PRAType" minOccurs="0"/>
                <xsd:element ref="ns3:PRADate1" minOccurs="0"/>
                <xsd:element ref="ns3:PRADate2" minOccurs="0"/>
                <xsd:element ref="ns3:PRADate3" minOccurs="0"/>
                <xsd:element ref="ns3:PRADateDisposal" minOccurs="0"/>
                <xsd:element ref="ns3:PRADateTrigger" minOccurs="0"/>
                <xsd:element ref="ns3:PRAText1" minOccurs="0"/>
                <xsd:element ref="ns3:PRAText2" minOccurs="0"/>
                <xsd:element ref="ns3:PRAText3" minOccurs="0"/>
                <xsd:element ref="ns3:PRAText4" minOccurs="0"/>
                <xsd:element ref="ns3:PRAText5" minOccurs="0"/>
                <xsd:element ref="ns3:AggregationStatus" minOccurs="0"/>
                <xsd:element ref="ns3:Project" minOccurs="0"/>
                <xsd:element ref="ns3:Activity" minOccurs="0"/>
                <xsd:element ref="ns5:AggregationNarrative" minOccurs="0"/>
                <xsd:element ref="ns6:Channel" minOccurs="0"/>
                <xsd:element ref="ns6:Team" minOccurs="0"/>
                <xsd:element ref="ns6:Level2" minOccurs="0"/>
                <xsd:element ref="ns6:Level3" minOccurs="0"/>
                <xsd:element ref="ns6:Year" minOccurs="0"/>
                <xsd:element ref="ns7:SetLabel" minOccurs="0"/>
                <xsd:element ref="ns7:OverrideLabel" minOccurs="0"/>
                <xsd:element ref="ns2:MāoriActivity" minOccurs="0"/>
                <xsd:element ref="ns2:MāoriFunction" minOccurs="0"/>
                <xsd:element ref="ns8:VersionComments" minOccurs="0"/>
                <xsd:element ref="ns8:ManagerConfidential" minOccurs="0"/>
                <xsd:element ref="ns9:FunctionGroup" minOccurs="0"/>
                <xsd:element ref="ns10:MediaServiceMetadata" minOccurs="0"/>
                <xsd:element ref="ns10:MediaServiceFastMetadata" minOccurs="0"/>
                <xsd:element ref="ns10:MediaServiceSearchProperties" minOccurs="0"/>
                <xsd:element ref="ns10:MediaServiceDateTaken" minOccurs="0"/>
                <xsd:element ref="ns10:lcf76f155ced4ddcb4097134ff3c332f" minOccurs="0"/>
                <xsd:element ref="ns2:TaxCatchAll" minOccurs="0"/>
                <xsd:element ref="ns10:MediaServiceOCR" minOccurs="0"/>
                <xsd:element ref="ns10:MediaServiceGenerationTime" minOccurs="0"/>
                <xsd:element ref="ns10: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56e476-3429-42ec-8f6b-79ee248434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āoriActivity" ma:index="44" nillable="true" ma:displayName="Māori Activity" ma:default="NA" ma:internalName="M_x0101_oriActivity" ma:readOnly="false">
      <xsd:simpleType>
        <xsd:restriction base="dms:Text">
          <xsd:maxLength value="255"/>
        </xsd:restriction>
      </xsd:simpleType>
    </xsd:element>
    <xsd:element name="MāoriFunction" ma:index="45" nillable="true" ma:displayName="Māori Function" ma:default="Ngā ratonga" ma:internalName="M_x0101_oriFunction">
      <xsd:simpleType>
        <xsd:restriction base="dms:Text">
          <xsd:maxLength value="255"/>
        </xsd:restriction>
      </xsd:simpleType>
    </xsd:element>
    <xsd:element name="TaxCatchAll" ma:index="55" nillable="true" ma:displayName="Taxonomy Catch All Column" ma:hidden="true" ma:list="{70835e9f-4d07-4c92-9e9f-10b090899636}" ma:internalName="TaxCatchAll" ma:showField="CatchAllData" ma:web="0956e476-3429-42ec-8f6b-79ee248434b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f9c820c-e7e2-444d-97ee-45f2b3485c1d" elementFormDefault="qualified">
    <xsd:import namespace="http://schemas.microsoft.com/office/2006/documentManagement/types"/>
    <xsd:import namespace="http://schemas.microsoft.com/office/infopath/2007/PartnerControls"/>
    <xsd:element name="DocumentType" ma:index="11" nillable="true" ma:displayName="Document Type" ma:format="Dropdown" ma:hidden="true" ma:internalName="DocumentType" ma:readOnly="false">
      <xsd:simpleType>
        <xsd:restriction base="dms:Choice">
          <xsd:enumeration value="APPLICATION, certificate, consent related"/>
          <xsd:enumeration value="CONTRACT, Variation, Agreement"/>
          <xsd:enumeration value="CORRESPONDENCE"/>
          <xsd:enumeration value="DRAWING, Plan, Map"/>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Bylaw, procedure"/>
          <xsd:enumeration value="SERVICE REQUEST related"/>
          <xsd:enumeration value="SPECIFICATION or standard"/>
          <xsd:enumeration value="SUPPLIER PRODUCT Info"/>
          <xsd:enumeration value="TEMPLATE, Checklist or Form"/>
        </xsd:restriction>
      </xsd:simpleType>
    </xsd:element>
    <xsd:element name="Narrative" ma:index="13" nillable="true" ma:displayName="Narrative" ma:hidden="true" ma:internalName="Narrative" ma:readOnly="false">
      <xsd:simpleType>
        <xsd:restriction base="dms:Note"/>
      </xsd:simpleType>
    </xsd:element>
    <xsd:element name="Subactivity" ma:index="15" nillable="true" ma:displayName="Subactivity" ma:default="NA" ma:hidden="true" ma:internalName="Subactivity" ma:readOnly="false">
      <xsd:simpleType>
        <xsd:restriction base="dms:Text">
          <xsd:maxLength value="255"/>
        </xsd:restriction>
      </xsd:simpleType>
    </xsd:element>
    <xsd:element name="Case" ma:index="16" nillable="true" ma:displayName="Case" ma:default="NA" ma:hidden="true" ma:internalName="Case" ma:readOnly="false">
      <xsd:simpleType>
        <xsd:restriction base="dms:Text">
          <xsd:maxLength value="255"/>
        </xsd:restriction>
      </xsd:simpleType>
    </xsd:element>
    <xsd:element name="RelatedPeople" ma:index="17" nillable="true" ma:displayName="Related People" ma:hidden="true" ma:list="UserInfo"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ategoryName" ma:index="18" nillable="true" ma:displayName="Category 1" ma:default="NA" ma:hidden="true" ma:internalName="CategoryName" ma:readOnly="false">
      <xsd:simpleType>
        <xsd:restriction base="dms:Text">
          <xsd:maxLength value="255"/>
        </xsd:restriction>
      </xsd:simpleType>
    </xsd:element>
    <xsd:element name="CategoryValue" ma:index="19" nillable="true" ma:displayName="Category 2" ma:default="NA" ma:hidden="true" ma:internalName="CategoryValue" ma:readOnly="false">
      <xsd:simpleType>
        <xsd:restriction base="dms:Text">
          <xsd:maxLength value="255"/>
        </xsd:restriction>
      </xsd:simpleType>
    </xsd:element>
    <xsd:element name="BusinessValue" ma:index="20" nillable="true" ma:displayName="Business Value" ma:hidden="true" ma:internalName="BusinessValue" ma:readOnly="false">
      <xsd:simpleType>
        <xsd:restriction base="dms:Text">
          <xsd:maxLength value="255"/>
        </xsd:restriction>
      </xsd:simpleType>
    </xsd:element>
    <xsd:element name="Function" ma:index="21" nillable="true" ma:displayName="Function" ma:default="Business Services" ma:hidden="true" ma:internalName="Function" ma:readOnly="false">
      <xsd:simpleType>
        <xsd:restriction base="dms:Text">
          <xsd:maxLength value="255"/>
        </xsd:restriction>
      </xsd:simpleType>
    </xsd:element>
    <xsd:element name="PRAType" ma:index="22" nillable="true" ma:displayName="PRA Type" ma:default="Doc" ma:hidden="true" ma:indexed="true" ma:internalName="PRAType" ma:readOnly="false">
      <xsd:simpleType>
        <xsd:restriction base="dms:Text">
          <xsd:maxLength value="255"/>
        </xsd:restriction>
      </xsd:simpleType>
    </xsd:element>
    <xsd:element name="PRADate1" ma:index="23" nillable="true" ma:displayName="PRA Date 1" ma:format="DateOnly" ma:hidden="true" ma:internalName="PRADate1" ma:readOnly="false">
      <xsd:simpleType>
        <xsd:restriction base="dms:DateTime"/>
      </xsd:simpleType>
    </xsd:element>
    <xsd:element name="PRADate2" ma:index="24" nillable="true" ma:displayName="PRA Date 2" ma:format="DateOnly" ma:hidden="true" ma:internalName="PRADate2" ma:readOnly="false">
      <xsd:simpleType>
        <xsd:restriction base="dms:DateTime"/>
      </xsd:simpleType>
    </xsd:element>
    <xsd:element name="PRADate3" ma:index="25" nillable="true" ma:displayName="PRA Date 3" ma:format="DateOnly" ma:hidden="true" ma:internalName="PRADate3" ma:readOnly="false">
      <xsd:simpleType>
        <xsd:restriction base="dms:DateTime"/>
      </xsd:simpleType>
    </xsd:element>
    <xsd:element name="PRADateDisposal" ma:index="26" nillable="true" ma:displayName="PRA Date Disposal" ma:format="DateOnly" ma:hidden="true" ma:internalName="PRADateDisposal" ma:readOnly="false">
      <xsd:simpleType>
        <xsd:restriction base="dms:DateTime"/>
      </xsd:simpleType>
    </xsd:element>
    <xsd:element name="PRADateTrigger" ma:index="27" nillable="true" ma:displayName="PRA Date Trigger" ma:format="DateOnly" ma:hidden="true" ma:internalName="PRADateTrigger" ma:readOnly="false">
      <xsd:simpleType>
        <xsd:restriction base="dms:DateTime"/>
      </xsd:simpleType>
    </xsd:element>
    <xsd:element name="PRAText1" ma:index="28" nillable="true" ma:displayName="PRA Text 1" ma:hidden="true" ma:internalName="PRAText1" ma:readOnly="false">
      <xsd:simpleType>
        <xsd:restriction base="dms:Text">
          <xsd:maxLength value="255"/>
        </xsd:restriction>
      </xsd:simpleType>
    </xsd:element>
    <xsd:element name="PRAText2" ma:index="29" nillable="true" ma:displayName="PRA Text 2" ma:hidden="true" ma:internalName="PRAText2" ma:readOnly="false">
      <xsd:simpleType>
        <xsd:restriction base="dms:Text">
          <xsd:maxLength value="255"/>
        </xsd:restriction>
      </xsd:simpleType>
    </xsd:element>
    <xsd:element name="PRAText3" ma:index="30" nillable="true" ma:displayName="PRA Text 3" ma:hidden="true" ma:internalName="PRAText3" ma:readOnly="false">
      <xsd:simpleType>
        <xsd:restriction base="dms:Text">
          <xsd:maxLength value="255"/>
        </xsd:restriction>
      </xsd:simpleType>
    </xsd:element>
    <xsd:element name="PRAText4" ma:index="31" nillable="true" ma:displayName="PRA Text 4" ma:hidden="true" ma:internalName="PRAText4" ma:readOnly="false">
      <xsd:simpleType>
        <xsd:restriction base="dms:Text">
          <xsd:maxLength value="255"/>
        </xsd:restriction>
      </xsd:simpleType>
    </xsd:element>
    <xsd:element name="PRAText5" ma:index="32" nillable="true" ma:displayName="PRA Text 5" ma:hidden="true" ma:internalName="PRAText5" ma:readOnly="false">
      <xsd:simpleType>
        <xsd:restriction base="dms:Text">
          <xsd:maxLength value="255"/>
        </xsd:restriction>
      </xsd:simpleType>
    </xsd:element>
    <xsd:element name="AggregationStatus" ma:index="33" nillable="true" ma:displayName="Aggregation Status" ma:default="Normal" ma:format="Dropdown" ma:hidden="true" ma:internalName="AggregationStatus" ma:readOnly="false">
      <xsd:simpleType>
        <xsd:union memberTypes="dms:Text">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enumeration value="Archive"/>
            </xsd:restriction>
          </xsd:simpleType>
        </xsd:union>
      </xsd:simpleType>
    </xsd:element>
    <xsd:element name="Project" ma:index="34" nillable="true" ma:displayName="Project" ma:default="NA" ma:hidden="true" ma:internalName="Project" ma:readOnly="false">
      <xsd:simpleType>
        <xsd:restriction base="dms:Text">
          <xsd:maxLength value="255"/>
        </xsd:restriction>
      </xsd:simpleType>
    </xsd:element>
    <xsd:element name="Activity" ma:index="35" nillable="true" ma:displayName="Activity" ma:default="Finance" ma:hidden="true" ma:internalName="Activity"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b055-6eb4-45a1-bc20-bf2ac0d420da" elementFormDefault="qualified">
    <xsd:import namespace="http://schemas.microsoft.com/office/2006/documentManagement/types"/>
    <xsd:import namespace="http://schemas.microsoft.com/office/infopath/2007/PartnerControls"/>
    <xsd:element name="KeyWords" ma:index="12" nillable="true" ma:displayName="Key Words" ma:hidden="true" ma:internalName="KeyWords" ma:readOnly="false">
      <xsd:simpleType>
        <xsd:restriction base="dms:Note"/>
      </xsd:simpleType>
    </xsd:element>
    <xsd:element name="SecurityClassification" ma:index="14" nillable="true" ma:displayName="Security Classification" ma:format="Dropdown" ma:hidden="true" ma:internalName="SecurityClassification" ma:readOnly="false">
      <xsd:simpleType>
        <xsd:restriction base="dms:Choice">
          <xsd:enumeration value="Confidential"/>
          <xsd:enumeration value="Restricted"/>
          <xsd:enumeration value="Unrestricted"/>
        </xsd:restriction>
      </xsd:simpleType>
    </xsd:element>
  </xsd:schema>
  <xsd:schema xmlns:xsd="http://www.w3.org/2001/XMLSchema" xmlns:xs="http://www.w3.org/2001/XMLSchema" xmlns:dms="http://schemas.microsoft.com/office/2006/documentManagement/types" xmlns:pc="http://schemas.microsoft.com/office/infopath/2007/PartnerControls" targetNamespace="725c79e5-42ce-4aa0-ac78-b6418001f0d2" elementFormDefault="qualified">
    <xsd:import namespace="http://schemas.microsoft.com/office/2006/documentManagement/types"/>
    <xsd:import namespace="http://schemas.microsoft.com/office/infopath/2007/PartnerControls"/>
    <xsd:element name="AggregationNarrative" ma:index="36" nillable="true" ma:displayName="Aggregation Narrative" ma:hidden="true" ma:internalName="AggregationNarrativ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1a514c-9034-4fa3-897a-8352025b26ed" elementFormDefault="qualified">
    <xsd:import namespace="http://schemas.microsoft.com/office/2006/documentManagement/types"/>
    <xsd:import namespace="http://schemas.microsoft.com/office/infopath/2007/PartnerControls"/>
    <xsd:element name="Channel" ma:index="37" nillable="true" ma:displayName="Channel" ma:default="NA" ma:hidden="true" ma:internalName="Channel" ma:readOnly="false">
      <xsd:simpleType>
        <xsd:restriction base="dms:Text">
          <xsd:maxLength value="255"/>
        </xsd:restriction>
      </xsd:simpleType>
    </xsd:element>
    <xsd:element name="Team" ma:index="38" nillable="true" ma:displayName="Team" ma:default="Finance Reporting" ma:hidden="true" ma:internalName="Team" ma:readOnly="false">
      <xsd:simpleType>
        <xsd:restriction base="dms:Text">
          <xsd:maxLength value="255"/>
        </xsd:restriction>
      </xsd:simpleType>
    </xsd:element>
    <xsd:element name="Level2" ma:index="39" nillable="true" ma:displayName="Level2" ma:default="NA" ma:hidden="true" ma:internalName="Level2" ma:readOnly="false">
      <xsd:simpleType>
        <xsd:restriction base="dms:Text">
          <xsd:maxLength value="255"/>
        </xsd:restriction>
      </xsd:simpleType>
    </xsd:element>
    <xsd:element name="Level3" ma:index="40" nillable="true" ma:displayName="Level3" ma:hidden="true" ma:internalName="Level3" ma:readOnly="false">
      <xsd:simpleType>
        <xsd:restriction base="dms:Text">
          <xsd:maxLength value="255"/>
        </xsd:restriction>
      </xsd:simpleType>
    </xsd:element>
    <xsd:element name="Year" ma:index="41" nillable="true" ma:displayName="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0b61010-d6f3-4072-b934-7bbb13e97771" elementFormDefault="qualified">
    <xsd:import namespace="http://schemas.microsoft.com/office/2006/documentManagement/types"/>
    <xsd:import namespace="http://schemas.microsoft.com/office/infopath/2007/PartnerControls"/>
    <xsd:element name="SetLabel" ma:index="42" nillable="true" ma:displayName="Set Label" ma:default="D07M" ma:hidden="true" ma:indexed="true" ma:internalName="SetLabel">
      <xsd:simpleType>
        <xsd:restriction base="dms:Text">
          <xsd:maxLength value="255"/>
        </xsd:restriction>
      </xsd:simpleType>
    </xsd:element>
    <xsd:element name="OverrideLabel" ma:index="43" nillable="true" ma:displayName="Override Label" ma:hidden="true" ma:indexed="true" ma:internalName="OverrideLabe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041ebba-a81c-4d56-bb33-df1ee4123f66" elementFormDefault="qualified">
    <xsd:import namespace="http://schemas.microsoft.com/office/2006/documentManagement/types"/>
    <xsd:import namespace="http://schemas.microsoft.com/office/infopath/2007/PartnerControls"/>
    <xsd:element name="VersionComments" ma:index="46" nillable="true" ma:displayName="Version Comments" ma:internalName="VersionComments" ma:readOnly="false">
      <xsd:simpleType>
        <xsd:restriction base="dms:Note">
          <xsd:maxLength value="255"/>
        </xsd:restriction>
      </xsd:simpleType>
    </xsd:element>
    <xsd:element name="ManagerConfidential" ma:index="47" nillable="true" ma:displayName="Manager Confidential" ma:default="NA" ma:hidden="true" ma:internalName="ManagerConfidential"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d8922c-a61f-43d3-b83e-4cfbb4051fb9" elementFormDefault="qualified">
    <xsd:import namespace="http://schemas.microsoft.com/office/2006/documentManagement/types"/>
    <xsd:import namespace="http://schemas.microsoft.com/office/infopath/2007/PartnerControls"/>
    <xsd:element name="FunctionGroup" ma:index="48" nillable="true" ma:displayName="Function Group" ma:default="Active" ma:format="Dropdown" ma:hidden="true" ma:internalName="FunctionGroup" ma:readOnly="false">
      <xsd:simpleType>
        <xsd:restriction base="dms:Choice">
          <xsd:enumeration value="Active"/>
          <xsd:enumeration value="Legacy Information"/>
        </xsd:restriction>
      </xsd:simpleType>
    </xsd:element>
  </xsd:schema>
  <xsd:schema xmlns:xsd="http://www.w3.org/2001/XMLSchema" xmlns:xs="http://www.w3.org/2001/XMLSchema" xmlns:dms="http://schemas.microsoft.com/office/2006/documentManagement/types" xmlns:pc="http://schemas.microsoft.com/office/infopath/2007/PartnerControls" targetNamespace="806751bc-0003-4215-9ccf-d9054b83538a" elementFormDefault="qualified">
    <xsd:import namespace="http://schemas.microsoft.com/office/2006/documentManagement/types"/>
    <xsd:import namespace="http://schemas.microsoft.com/office/infopath/2007/PartnerControls"/>
    <xsd:element name="MediaServiceMetadata" ma:index="49" nillable="true" ma:displayName="MediaServiceMetadata" ma:hidden="true" ma:internalName="MediaServiceMetadata" ma:readOnly="true">
      <xsd:simpleType>
        <xsd:restriction base="dms:Note"/>
      </xsd:simpleType>
    </xsd:element>
    <xsd:element name="MediaServiceFastMetadata" ma:index="50" nillable="true" ma:displayName="MediaServiceFastMetadata" ma:hidden="true" ma:internalName="MediaServiceFastMetadata" ma:readOnly="true">
      <xsd:simpleType>
        <xsd:restriction base="dms:Note"/>
      </xsd:simpleType>
    </xsd:element>
    <xsd:element name="MediaServiceSearchProperties" ma:index="51" nillable="true" ma:displayName="MediaServiceSearchProperties" ma:hidden="true" ma:internalName="MediaServiceSearchProperties" ma:readOnly="true">
      <xsd:simpleType>
        <xsd:restriction base="dms:Note"/>
      </xsd:simpleType>
    </xsd:element>
    <xsd:element name="MediaServiceDateTaken" ma:index="52" nillable="true" ma:displayName="MediaServiceDateTaken" ma:hidden="true" ma:indexed="true" ma:internalName="MediaServiceDateTaken" ma:readOnly="true">
      <xsd:simpleType>
        <xsd:restriction base="dms:Text"/>
      </xsd:simpleType>
    </xsd:element>
    <xsd:element name="lcf76f155ced4ddcb4097134ff3c332f" ma:index="54" nillable="true" ma:taxonomy="true" ma:internalName="lcf76f155ced4ddcb4097134ff3c332f" ma:taxonomyFieldName="MediaServiceImageTags" ma:displayName="Image Tags" ma:readOnly="false" ma:fieldId="{5cf76f15-5ced-4ddc-b409-7134ff3c332f}" ma:taxonomyMulti="true" ma:sspId="fa8a9138-13f7-40e5-b257-a7bd404cb8ef" ma:termSetId="09814cd3-568e-fe90-9814-8d621ff8fb84" ma:anchorId="fba54fb3-c3e1-fe81-a776-ca4b69148c4d" ma:open="true" ma:isKeyword="false">
      <xsd:complexType>
        <xsd:sequence>
          <xsd:element ref="pc:Terms" minOccurs="0" maxOccurs="1"/>
        </xsd:sequence>
      </xsd:complexType>
    </xsd:element>
    <xsd:element name="MediaServiceOCR" ma:index="56" nillable="true" ma:displayName="Extracted Text" ma:internalName="MediaServiceOCR" ma:readOnly="true">
      <xsd:simpleType>
        <xsd:restriction base="dms:Note">
          <xsd:maxLength value="255"/>
        </xsd:restriction>
      </xsd:simpleType>
    </xsd:element>
    <xsd:element name="MediaServiceGenerationTime" ma:index="57" nillable="true" ma:displayName="MediaServiceGenerationTime" ma:hidden="true" ma:internalName="MediaServiceGenerationTime" ma:readOnly="true">
      <xsd:simpleType>
        <xsd:restriction base="dms:Text"/>
      </xsd:simpleType>
    </xsd:element>
    <xsd:element name="MediaServiceEventHashCode" ma:index="5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0956e476-3429-42ec-8f6b-79ee248434b6">NZQA-2074649028-2533</_dlc_DocId>
    <_dlc_DocIdUrl xmlns="0956e476-3429-42ec-8f6b-79ee248434b6">
      <Url>https://nzqa.sharepoint.com/sites/MT-FinanReport/_layouts/15/DocIdRedir.aspx?ID=NZQA-2074649028-2533</Url>
      <Description>NZQA-2074649028-2533</Description>
    </_dlc_DocIdUrl>
    <Subactivity xmlns="4f9c820c-e7e2-444d-97ee-45f2b3485c1d">2024</Subactivity>
    <BusinessValue xmlns="4f9c820c-e7e2-444d-97ee-45f2b3485c1d" xsi:nil="true"/>
    <PRADateDisposal xmlns="4f9c820c-e7e2-444d-97ee-45f2b3485c1d" xsi:nil="true"/>
    <KeyWords xmlns="15ffb055-6eb4-45a1-bc20-bf2ac0d420da" xsi:nil="true"/>
    <SecurityClassification xmlns="15ffb055-6eb4-45a1-bc20-bf2ac0d420da" xsi:nil="true"/>
    <PRADate3 xmlns="4f9c820c-e7e2-444d-97ee-45f2b3485c1d" xsi:nil="true"/>
    <PRAText5 xmlns="4f9c820c-e7e2-444d-97ee-45f2b3485c1d" xsi:nil="true"/>
    <Level2 xmlns="c91a514c-9034-4fa3-897a-8352025b26ed">NA</Level2>
    <Activity xmlns="4f9c820c-e7e2-444d-97ee-45f2b3485c1d">Finance</Activity>
    <lcf76f155ced4ddcb4097134ff3c332f xmlns="806751bc-0003-4215-9ccf-d9054b83538a">
      <Terms xmlns="http://schemas.microsoft.com/office/infopath/2007/PartnerControls"/>
    </lcf76f155ced4ddcb4097134ff3c332f>
    <AggregationStatus xmlns="4f9c820c-e7e2-444d-97ee-45f2b3485c1d">Normal</AggregationStatus>
    <OverrideLabel xmlns="d0b61010-d6f3-4072-b934-7bbb13e97771" xsi:nil="true"/>
    <CategoryValue xmlns="4f9c820c-e7e2-444d-97ee-45f2b3485c1d">NA</CategoryValue>
    <PRADate2 xmlns="4f9c820c-e7e2-444d-97ee-45f2b3485c1d" xsi:nil="true"/>
    <Case xmlns="4f9c820c-e7e2-444d-97ee-45f2b3485c1d">NA</Case>
    <PRAText1 xmlns="4f9c820c-e7e2-444d-97ee-45f2b3485c1d" xsi:nil="true"/>
    <PRAText4 xmlns="4f9c820c-e7e2-444d-97ee-45f2b3485c1d" xsi:nil="true"/>
    <Level3 xmlns="c91a514c-9034-4fa3-897a-8352025b26ed" xsi:nil="true"/>
    <MāoriFunction xmlns="0956e476-3429-42ec-8f6b-79ee248434b6">Ngā ratonga</MāoriFunction>
    <Team xmlns="c91a514c-9034-4fa3-897a-8352025b26ed">Finance Reporting</Team>
    <MāoriActivity xmlns="0956e476-3429-42ec-8f6b-79ee248434b6">NA</MāoriActivity>
    <Project xmlns="4f9c820c-e7e2-444d-97ee-45f2b3485c1d">NA</Project>
    <FunctionGroup xmlns="17d8922c-a61f-43d3-b83e-4cfbb4051fb9">Active</FunctionGroup>
    <Function xmlns="4f9c820c-e7e2-444d-97ee-45f2b3485c1d">Business Services</Function>
    <SetLabel xmlns="d0b61010-d6f3-4072-b934-7bbb13e97771">D07M</SetLabel>
    <VersionComments xmlns="9041ebba-a81c-4d56-bb33-df1ee4123f66" xsi:nil="true"/>
    <ManagerConfidential xmlns="9041ebba-a81c-4d56-bb33-df1ee4123f66">NA</ManagerConfidential>
    <RelatedPeople xmlns="4f9c820c-e7e2-444d-97ee-45f2b3485c1d">
      <UserInfo>
        <DisplayName/>
        <AccountId xsi:nil="true"/>
        <AccountType/>
      </UserInfo>
    </RelatedPeople>
    <AggregationNarrative xmlns="725c79e5-42ce-4aa0-ac78-b6418001f0d2" xsi:nil="true"/>
    <Channel xmlns="c91a514c-9034-4fa3-897a-8352025b26ed">Other Reporting</Channel>
    <PRAType xmlns="4f9c820c-e7e2-444d-97ee-45f2b3485c1d">Doc</PRAType>
    <PRADate1 xmlns="4f9c820c-e7e2-444d-97ee-45f2b3485c1d" xsi:nil="true"/>
    <TaxCatchAll xmlns="0956e476-3429-42ec-8f6b-79ee248434b6" xsi:nil="true"/>
    <DocumentType xmlns="4f9c820c-e7e2-444d-97ee-45f2b3485c1d" xsi:nil="true"/>
    <PRAText3 xmlns="4f9c820c-e7e2-444d-97ee-45f2b3485c1d" xsi:nil="true"/>
    <Year xmlns="c91a514c-9034-4fa3-897a-8352025b26ed">NA</Year>
    <Narrative xmlns="4f9c820c-e7e2-444d-97ee-45f2b3485c1d" xsi:nil="true"/>
    <CategoryName xmlns="4f9c820c-e7e2-444d-97ee-45f2b3485c1d">Chief Executive Expenses</CategoryName>
    <PRADateTrigger xmlns="4f9c820c-e7e2-444d-97ee-45f2b3485c1d" xsi:nil="true"/>
    <PRAText2 xmlns="4f9c820c-e7e2-444d-97ee-45f2b3485c1d" xsi:nil="true"/>
  </documentManagement>
</p:properties>
</file>

<file path=customXml/itemProps1.xml><?xml version="1.0" encoding="utf-8"?>
<ds:datastoreItem xmlns:ds="http://schemas.openxmlformats.org/officeDocument/2006/customXml" ds:itemID="{42A4FA9D-AF46-45D5-9E5D-55ABB56B30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56e476-3429-42ec-8f6b-79ee248434b6"/>
    <ds:schemaRef ds:uri="4f9c820c-e7e2-444d-97ee-45f2b3485c1d"/>
    <ds:schemaRef ds:uri="15ffb055-6eb4-45a1-bc20-bf2ac0d420da"/>
    <ds:schemaRef ds:uri="725c79e5-42ce-4aa0-ac78-b6418001f0d2"/>
    <ds:schemaRef ds:uri="c91a514c-9034-4fa3-897a-8352025b26ed"/>
    <ds:schemaRef ds:uri="d0b61010-d6f3-4072-b934-7bbb13e97771"/>
    <ds:schemaRef ds:uri="9041ebba-a81c-4d56-bb33-df1ee4123f66"/>
    <ds:schemaRef ds:uri="17d8922c-a61f-43d3-b83e-4cfbb4051fb9"/>
    <ds:schemaRef ds:uri="806751bc-0003-4215-9ccf-d9054b83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3.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4.xml><?xml version="1.0" encoding="utf-8"?>
<ds:datastoreItem xmlns:ds="http://schemas.openxmlformats.org/officeDocument/2006/customXml" ds:itemID="{F579D7F4-D0D7-4BCB-BBEA-E7C37A64913E}">
  <ds:schemaRefs>
    <ds:schemaRef ds:uri="15ffb055-6eb4-45a1-bc20-bf2ac0d420da"/>
    <ds:schemaRef ds:uri="http://schemas.microsoft.com/office/2006/metadata/properties"/>
    <ds:schemaRef ds:uri="http://schemas.microsoft.com/office/2006/documentManagement/types"/>
    <ds:schemaRef ds:uri="http://purl.org/dc/elements/1.1/"/>
    <ds:schemaRef ds:uri="17d8922c-a61f-43d3-b83e-4cfbb4051fb9"/>
    <ds:schemaRef ds:uri="725c79e5-42ce-4aa0-ac78-b6418001f0d2"/>
    <ds:schemaRef ds:uri="http://www.w3.org/XML/1998/namespace"/>
    <ds:schemaRef ds:uri="c91a514c-9034-4fa3-897a-8352025b26ed"/>
    <ds:schemaRef ds:uri="http://purl.org/dc/dcmitype/"/>
    <ds:schemaRef ds:uri="4f9c820c-e7e2-444d-97ee-45f2b3485c1d"/>
    <ds:schemaRef ds:uri="d0b61010-d6f3-4072-b934-7bbb13e97771"/>
    <ds:schemaRef ds:uri="http://schemas.microsoft.com/office/infopath/2007/PartnerControls"/>
    <ds:schemaRef ds:uri="806751bc-0003-4215-9ccf-d9054b83538a"/>
    <ds:schemaRef ds:uri="http://schemas.openxmlformats.org/package/2006/metadata/core-properties"/>
    <ds:schemaRef ds:uri="0956e476-3429-42ec-8f6b-79ee248434b6"/>
    <ds:schemaRef ds:uri="9041ebba-a81c-4d56-bb33-df1ee4123f66"/>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Elizabeth Templeton</cp:lastModifiedBy>
  <cp:revision/>
  <cp:lastPrinted>2023-07-27T00:44:44Z</cp:lastPrinted>
  <dcterms:created xsi:type="dcterms:W3CDTF">2010-10-17T20:59:02Z</dcterms:created>
  <dcterms:modified xsi:type="dcterms:W3CDTF">2025-07-18T02:04:33Z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0x010100B2270F2CEDD2584A83954F63D94272E8</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508b13ee-ab8d-4d19-98a7-b83813ac9fd2</vt:lpwstr>
  </property>
  <property fmtid="{D5CDD505-2E9C-101B-9397-08002B2CF9AE}" pid="10" name="SharedWithUsers">
    <vt:lpwstr>87;#Ken Smart;#157;#Nehalkumar patel</vt:lpwstr>
  </property>
  <property fmtid="{D5CDD505-2E9C-101B-9397-08002B2CF9AE}" pid="11" name="MediaServiceImageTags">
    <vt:lpwstr/>
  </property>
</Properties>
</file>