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Wlgfs01\share\COMS\Communications 2020\General Comms\Website\CE Expenses\"/>
    </mc:Choice>
  </mc:AlternateContent>
  <xr:revisionPtr revIDLastSave="0" documentId="13_ncr:1_{A0DFE4FD-F82D-445F-BDF0-54B09356E154}" xr6:coauthVersionLast="45" xr6:coauthVersionMax="45" xr10:uidLastSave="{00000000-0000-0000-0000-000000000000}"/>
  <bookViews>
    <workbookView xWindow="-5715" yWindow="-21720" windowWidth="38640" windowHeight="21240" activeTab="4"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expenses'!$A$1:$E$25</definedName>
    <definedName name="_xlnm.Print_Area" localSheetId="4">'Gifts and benefits'!$A$1:$F$28</definedName>
    <definedName name="_xlnm.Print_Area" localSheetId="2">Hospitality!$A$1:$E$32</definedName>
    <definedName name="_xlnm.Print_Area" localSheetId="0">'Summary and sign-off'!$A$1:$F$18</definedName>
    <definedName name="_xlnm.Print_Area" localSheetId="1">Travel!$A$1:$E$55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8" i="1" l="1"/>
  <c r="B26" i="1"/>
  <c r="B6" i="13"/>
  <c r="E53" i="13"/>
  <c r="C53" i="13"/>
  <c r="C27" i="4"/>
  <c r="C26" i="4"/>
  <c r="B53" i="13"/>
  <c r="B52" i="13"/>
  <c r="D52" i="13"/>
  <c r="B51" i="13"/>
  <c r="D51" i="13"/>
  <c r="D50" i="13"/>
  <c r="B50" i="13"/>
  <c r="D49" i="13"/>
  <c r="B49" i="13"/>
  <c r="D48" i="13"/>
  <c r="B48" i="13"/>
  <c r="B2" i="4"/>
  <c r="B3" i="4"/>
  <c r="B2" i="3"/>
  <c r="B3" i="3"/>
  <c r="B2" i="2"/>
  <c r="B3" i="2"/>
  <c r="B2" i="1"/>
  <c r="B3" i="1"/>
  <c r="F51" i="13"/>
  <c r="F53" i="13"/>
  <c r="F52" i="13"/>
  <c r="F50" i="13"/>
  <c r="F49" i="13"/>
  <c r="F48" i="13"/>
  <c r="C13" i="13"/>
  <c r="C12" i="13"/>
  <c r="C11" i="13"/>
  <c r="C16" i="13"/>
  <c r="C17" i="13"/>
  <c r="B5" i="4"/>
  <c r="B4" i="4"/>
  <c r="B5" i="3"/>
  <c r="B4" i="3"/>
  <c r="B5" i="2"/>
  <c r="B4" i="2"/>
  <c r="B5" i="1"/>
  <c r="B4" i="1"/>
  <c r="C15" i="13"/>
  <c r="F12" i="13"/>
  <c r="C25" i="4"/>
  <c r="F11" i="13"/>
  <c r="F13" i="13"/>
  <c r="B44" i="1"/>
  <c r="B17" i="13"/>
  <c r="B30" i="1"/>
  <c r="B16" i="13"/>
  <c r="B19" i="1"/>
  <c r="B15" i="13"/>
  <c r="B24" i="3"/>
  <c r="B13" i="13"/>
  <c r="B25" i="2"/>
  <c r="B12" i="13"/>
  <c r="B11" i="13"/>
  <c r="B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2"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3"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<sst xmlns="http://schemas.openxmlformats.org/spreadsheetml/2006/main" count="191" uniqueCount="136">
  <si>
    <t>All Other Expenses</t>
  </si>
  <si>
    <t>Total travel expenses</t>
  </si>
  <si>
    <t xml:space="preserve">Organisation Name </t>
  </si>
  <si>
    <t>Chief Executive</t>
  </si>
  <si>
    <t>International, domestic and local travel expenses</t>
  </si>
  <si>
    <t>Chief Executive Expense Disclosure</t>
  </si>
  <si>
    <t>Hospitality</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</si>
  <si>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</si>
  <si>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</si>
  <si>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</si>
  <si>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</si>
  <si>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</si>
  <si>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</si>
  <si>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</si>
  <si>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</si>
  <si>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</si>
  <si>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</si>
  <si>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</si>
  <si>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</si>
  <si>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</si>
  <si>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</si>
  <si>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</si>
  <si>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</si>
  <si>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</si>
  <si>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</si>
  <si>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</si>
  <si>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</si>
  <si>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</si>
  <si>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r>
      <t xml:space="preserve">Purpose of expense
</t>
    </r>
    <r>
      <rPr>
        <sz val="10"/>
        <color theme="0"/>
        <rFont val="Arial"/>
        <family val="2"/>
      </rPr>
      <t>(e.g. subscription part of employment agreement, development as agreed with SSC)</t>
    </r>
  </si>
  <si>
    <t>Gifts and Benefits over $50 annual value</t>
  </si>
  <si>
    <t>This disclosure has been approved by the Chief Executive</t>
  </si>
  <si>
    <t>Figures include GST (where applicable)</t>
  </si>
  <si>
    <r>
      <t>GST inc / exc</t>
    </r>
    <r>
      <rPr>
        <b/>
        <sz val="10"/>
        <rFont val="Arial"/>
        <family val="2"/>
      </rPr>
      <t/>
    </r>
  </si>
  <si>
    <t>Not yet indicated</t>
  </si>
  <si>
    <t>Count</t>
  </si>
  <si>
    <t>GST inclusion inconsistent</t>
  </si>
  <si>
    <t>Location(s)</t>
  </si>
  <si>
    <t>Disclosure period start</t>
  </si>
  <si>
    <t>Disclosure period end</t>
  </si>
  <si>
    <t>Disclosure period start***</t>
  </si>
  <si>
    <t>Disclosure period end***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</si>
  <si>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</si>
  <si>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</si>
  <si>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</si>
  <si>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</si>
  <si>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</si>
  <si>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</si>
  <si>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</si>
  <si>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</si>
  <si>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</si>
  <si>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</si>
  <si>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</si>
  <si>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</si>
  <si>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</si>
  <si>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</si>
  <si>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</si>
  <si>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</si>
  <si>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</si>
  <si>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</si>
  <si>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</si>
  <si>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</si>
  <si>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</si>
  <si>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</si>
  <si>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</si>
  <si>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</si>
  <si>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</si>
  <si>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</si>
  <si>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</si>
  <si>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</si>
  <si>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</si>
  <si>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</si>
  <si>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</si>
  <si>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</si>
  <si>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</si>
  <si>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</si>
  <si>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</si>
  <si>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</si>
  <si>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</si>
  <si>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</si>
  <si>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</si>
  <si>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</si>
  <si>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</si>
  <si>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</si>
  <si>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</si>
  <si>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</si>
  <si>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</si>
  <si>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</si>
  <si>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</si>
  <si>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</si>
  <si>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Subtotal - local travel</t>
  </si>
  <si>
    <t>Subtotal - international travel</t>
  </si>
  <si>
    <t>Subtotal - domestic travel</t>
  </si>
  <si>
    <t>Insert additional rows as needed: right click on a row number (left of screen) and select Insert - this will insert a row above selected row.</t>
  </si>
  <si>
    <t>Hospitality Offered to Third Parties*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</si>
  <si>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</si>
  <si>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</si>
  <si>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</si>
  <si>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</si>
  <si>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GST on values</t>
  </si>
  <si>
    <t>New Zealand Qualifications Authority</t>
  </si>
  <si>
    <t>Subscription fees</t>
  </si>
  <si>
    <t>n/a</t>
  </si>
  <si>
    <t>Telephone</t>
  </si>
  <si>
    <t>None</t>
  </si>
  <si>
    <t>Included within domestic travel above</t>
  </si>
  <si>
    <t>The disclosure has been approved by the CFO</t>
  </si>
  <si>
    <t xml:space="preserve">Auckland </t>
  </si>
  <si>
    <t>Dr Karen Poutasi (until 13 April 2020) &amp; Dr Grant Klinkum (from 14 April 2020)</t>
  </si>
  <si>
    <t>Booking fees and charges</t>
  </si>
  <si>
    <t>Various</t>
  </si>
  <si>
    <t>September 19</t>
  </si>
  <si>
    <t>Medical Council of New Zealand - K Poutasi</t>
  </si>
  <si>
    <t xml:space="preserve">Mobile and other telephone charges for the year - K Poutasi </t>
  </si>
  <si>
    <t xml:space="preserve">Mobile and other telephone charges for the year - G Klinkum </t>
  </si>
  <si>
    <t xml:space="preserve">None during the year </t>
  </si>
  <si>
    <t>Flowers</t>
  </si>
  <si>
    <t>July 19 - April 20</t>
  </si>
  <si>
    <t>April 20 - June 20</t>
  </si>
  <si>
    <t>January 20</t>
  </si>
  <si>
    <t xml:space="preserve">Wellington </t>
  </si>
  <si>
    <t>August 19</t>
  </si>
  <si>
    <t xml:space="preserve">Car hire, parking, hotel and flights </t>
  </si>
  <si>
    <t>June 20</t>
  </si>
  <si>
    <t xml:space="preserve">Flights </t>
  </si>
  <si>
    <t xml:space="preserve">Hamilton </t>
  </si>
  <si>
    <t xml:space="preserve">Taxis and car hire </t>
  </si>
  <si>
    <t>December 19</t>
  </si>
  <si>
    <t>Other travel booking fees and account charges during the year - K Poutasi</t>
  </si>
  <si>
    <t xml:space="preserve">Other travel booking fees and account charges during the year - G Klinkum </t>
  </si>
  <si>
    <t xml:space="preserve">None </t>
  </si>
  <si>
    <t>Flight costs to attend powhiri in July 20 for new Chief Executive of newly created New Zealand Institute of Technology  - G Klinkum</t>
  </si>
  <si>
    <t>Costs associated with attending Maori Language Commission awards where NZQA won Government Award - K Poutasi</t>
  </si>
  <si>
    <t>Visiting various educational and government agencies around Wellington and NZ - K Poutasi</t>
  </si>
  <si>
    <t>Catering and awards</t>
  </si>
  <si>
    <t>Catering and engraving costs for NZQA Chief Executive Awards ceremony - K Poutasi</t>
  </si>
  <si>
    <t>Flowers to Deputy Chief Executive following death in family - K Poutasi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</si>
</sst>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7">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4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quotePrefix="1" applyNumberFormat="1" applyFont="1" applyFill="1" applyBorder="1" applyAlignment="1" applyProtection="1">
      <alignment vertical="center"/>
      <protection locked="0"/>
    </xf>
    <xf numFmtId="0" fontId="0" fillId="9" borderId="4" xfId="0"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view="pageLayout" topLeftCell="A4" zoomScaleNormal="100" workbookViewId="0">
      <selection activeCell="B11" sqref="B11:B13"/>
    </sheetView>
  </sheetViews>
  <sheetFormatPr defaultColWidth="0" defaultRowHeight="12.5" zeroHeight="1" x14ac:dyDescent="0.25"/>
  <cols>
    <col min="1" max="1" width="35.7265625" style="17" customWidth="1"/>
    <col min="2" max="2" width="21.54296875" style="17" customWidth="1"/>
    <col min="3" max="3" width="33.54296875" style="17" customWidth="1"/>
    <col min="4" max="4" width="4.453125" style="17" customWidth="1"/>
    <col min="5" max="5" width="29" style="17" customWidth="1"/>
    <col min="6" max="6" width="19" style="17" customWidth="1"/>
    <col min="7" max="7" width="42" style="17" customWidth="1"/>
    <col min="8" max="11" width="9.1796875" style="17" hidden="1" customWidth="1"/>
    <col min="12" max="16384" width="9.1796875" style="17" hidden="1"/>
  </cols>
  <sheetData>
    <row r="1" spans="1:11" ht="26.25" customHeight="1" x14ac:dyDescent="0.25">
      <c r="A1" s="130" t="s">
        <v>53</v>
      </c>
      <c r="B1" s="130"/>
      <c r="C1" s="130"/>
      <c r="D1" s="130"/>
      <c r="E1" s="130"/>
      <c r="F1" s="130"/>
      <c r="G1" s="44"/>
      <c r="H1" s="44"/>
      <c r="I1" s="44"/>
      <c r="J1" s="44"/>
      <c r="K1" s="44"/>
    </row>
    <row r="2" spans="1:11" ht="21" customHeight="1" x14ac:dyDescent="0.25">
      <c r="A2" s="4" t="s">
        <v>2</v>
      </c>
      <c r="B2" s="131" t="s">
        <v>99</v>
      </c>
      <c r="C2" s="131"/>
      <c r="D2" s="131"/>
      <c r="E2" s="131"/>
      <c r="F2" s="131"/>
      <c r="G2" s="44"/>
      <c r="H2" s="44"/>
      <c r="I2" s="44"/>
      <c r="J2" s="44"/>
      <c r="K2" s="44"/>
    </row>
    <row r="3" spans="1:11" ht="21" customHeight="1" x14ac:dyDescent="0.25">
      <c r="A3" s="4" t="s">
        <v>54</v>
      </c>
      <c r="B3" s="131" t="s">
        <v>107</v>
      </c>
      <c r="C3" s="131"/>
      <c r="D3" s="131"/>
      <c r="E3" s="131"/>
      <c r="F3" s="131"/>
      <c r="G3" s="44"/>
      <c r="H3" s="44"/>
      <c r="I3" s="44"/>
      <c r="J3" s="44"/>
      <c r="K3" s="44"/>
    </row>
    <row r="4" spans="1:11" ht="21" customHeight="1" x14ac:dyDescent="0.25">
      <c r="A4" s="4" t="s">
        <v>39</v>
      </c>
      <c r="B4" s="132">
        <v>43647</v>
      </c>
      <c r="C4" s="132"/>
      <c r="D4" s="132"/>
      <c r="E4" s="132"/>
      <c r="F4" s="132"/>
      <c r="G4" s="44"/>
      <c r="H4" s="44"/>
      <c r="I4" s="44"/>
      <c r="J4" s="44"/>
      <c r="K4" s="44"/>
    </row>
    <row r="5" spans="1:11" ht="21" customHeight="1" x14ac:dyDescent="0.25">
      <c r="A5" s="4" t="s">
        <v>40</v>
      </c>
      <c r="B5" s="132">
        <v>44012</v>
      </c>
      <c r="C5" s="132"/>
      <c r="D5" s="132"/>
      <c r="E5" s="132"/>
      <c r="F5" s="132"/>
      <c r="G5" s="44"/>
      <c r="H5" s="44"/>
      <c r="I5" s="44"/>
      <c r="J5" s="44"/>
      <c r="K5" s="44"/>
    </row>
    <row r="6" spans="1:11" ht="21" customHeight="1" x14ac:dyDescent="0.25">
      <c r="A6" s="4" t="s">
        <v>57</v>
      </c>
      <c r="B6" s="129" t="str">
        <f>IF(AND(Travel!B7&lt;&gt;A24,Hospitality!B7&lt;&gt;A24,'All other expenses'!B7&lt;&gt;A24,'Gifts and benefits'!B7&lt;&gt;A24),A25,IF(AND(Travel!B7=A24,Hospitality!B7=A24,'All other expenses'!B7=A24,'Gifts and benefits'!B7=A24),A27,A26))</f>
        <v>Data and totals checked on all sheets</v>
      </c>
      <c r="C6" s="129"/>
      <c r="D6" s="129"/>
      <c r="E6" s="129"/>
      <c r="F6" s="129"/>
      <c r="G6" s="33"/>
      <c r="H6" s="44"/>
      <c r="I6" s="44"/>
      <c r="J6" s="44"/>
      <c r="K6" s="44"/>
    </row>
    <row r="7" spans="1:11" ht="21" customHeight="1" x14ac:dyDescent="0.25">
      <c r="A7" s="4" t="s">
        <v>74</v>
      </c>
      <c r="B7" s="128" t="s">
        <v>30</v>
      </c>
      <c r="C7" s="128"/>
      <c r="D7" s="128"/>
      <c r="E7" s="128"/>
      <c r="F7" s="128"/>
      <c r="G7" s="33"/>
      <c r="H7" s="44"/>
      <c r="I7" s="44"/>
      <c r="J7" s="44"/>
      <c r="K7" s="44"/>
    </row>
    <row r="8" spans="1:11" ht="21" customHeight="1" x14ac:dyDescent="0.25">
      <c r="A8" s="4" t="s">
        <v>55</v>
      </c>
      <c r="B8" s="128" t="s">
        <v>105</v>
      </c>
      <c r="C8" s="128"/>
      <c r="D8" s="128"/>
      <c r="E8" s="128"/>
      <c r="F8" s="128"/>
      <c r="G8" s="33"/>
      <c r="H8" s="44"/>
      <c r="I8" s="44"/>
      <c r="J8" s="44"/>
      <c r="K8" s="44"/>
    </row>
    <row r="9" spans="1:11" ht="66.75" customHeight="1" x14ac:dyDescent="0.25">
      <c r="A9" s="127" t="s">
        <v>70</v>
      </c>
      <c r="B9" s="127"/>
      <c r="C9" s="127"/>
      <c r="D9" s="127"/>
      <c r="E9" s="127"/>
      <c r="F9" s="127"/>
      <c r="G9" s="33"/>
      <c r="H9" s="44"/>
      <c r="I9" s="44"/>
      <c r="J9" s="44"/>
      <c r="K9" s="44"/>
    </row>
    <row r="10" spans="1:11" s="124" customFormat="1" ht="36" customHeight="1" x14ac:dyDescent="0.3">
      <c r="A10" s="118" t="s">
        <v>26</v>
      </c>
      <c r="B10" s="119" t="s">
        <v>10</v>
      </c>
      <c r="C10" s="119" t="s">
        <v>32</v>
      </c>
      <c r="D10" s="120"/>
      <c r="E10" s="121" t="s">
        <v>25</v>
      </c>
      <c r="F10" s="122" t="s">
        <v>34</v>
      </c>
      <c r="G10" s="123"/>
      <c r="H10" s="123"/>
      <c r="I10" s="123"/>
      <c r="J10" s="123"/>
      <c r="K10" s="123"/>
    </row>
    <row r="11" spans="1:11" ht="27.75" customHeight="1" x14ac:dyDescent="0.35">
      <c r="A11" s="11" t="s">
        <v>43</v>
      </c>
      <c r="B11" s="76">
        <f>B15+B16+B17</f>
        <v>1341.99</v>
      </c>
      <c r="C11" s="83" t="str">
        <f>IF(Travel!B6="",A28,Travel!B6)</f>
        <v>Figures exclude GST</v>
      </c>
      <c r="D11" s="8"/>
      <c r="E11" s="11" t="s">
        <v>50</v>
      </c>
      <c r="F11" s="54">
        <f>'Gifts and benefits'!C25</f>
        <v>0</v>
      </c>
      <c r="G11" s="45"/>
      <c r="H11" s="45"/>
      <c r="I11" s="45"/>
      <c r="J11" s="45"/>
      <c r="K11" s="45"/>
    </row>
    <row r="12" spans="1:11" ht="27.75" customHeight="1" x14ac:dyDescent="0.35">
      <c r="A12" s="11" t="s">
        <v>6</v>
      </c>
      <c r="B12" s="76">
        <f>Hospitality!B25</f>
        <v>0</v>
      </c>
      <c r="C12" s="83" t="str">
        <f>IF(Hospitality!B6="",A28,Hospitality!B6)</f>
        <v>Figures exclude GST</v>
      </c>
      <c r="D12" s="8"/>
      <c r="E12" s="11" t="s">
        <v>51</v>
      </c>
      <c r="F12" s="54">
        <f>'Gifts and benefits'!C26</f>
        <v>0</v>
      </c>
      <c r="G12" s="45"/>
      <c r="H12" s="45"/>
      <c r="I12" s="45"/>
      <c r="J12" s="45"/>
      <c r="K12" s="45"/>
    </row>
    <row r="13" spans="1:11" ht="27.75" customHeight="1" x14ac:dyDescent="0.25">
      <c r="A13" s="11" t="s">
        <v>9</v>
      </c>
      <c r="B13" s="76">
        <f>'All other expenses'!B24</f>
        <v>1857.6699999999998</v>
      </c>
      <c r="C13" s="83" t="str">
        <f>IF('All other expenses'!B6="",A28,'All other expenses'!B6)</f>
        <v>Figures exclude GST</v>
      </c>
      <c r="D13" s="8"/>
      <c r="E13" s="11" t="s">
        <v>52</v>
      </c>
      <c r="F13" s="54">
        <f>'Gifts and benefits'!C27</f>
        <v>0</v>
      </c>
      <c r="G13" s="44"/>
      <c r="H13" s="44"/>
      <c r="I13" s="44"/>
      <c r="J13" s="44"/>
      <c r="K13" s="44"/>
    </row>
    <row r="14" spans="1:11" ht="12.75" customHeight="1" x14ac:dyDescent="0.25">
      <c r="A14" s="10"/>
      <c r="B14" s="77"/>
      <c r="C14" s="84"/>
      <c r="D14" s="55"/>
      <c r="E14" s="8"/>
      <c r="F14" s="56"/>
      <c r="G14" s="28"/>
      <c r="H14" s="28"/>
      <c r="I14" s="28"/>
      <c r="J14" s="28"/>
      <c r="K14" s="28"/>
    </row>
    <row r="15" spans="1:11" ht="27.75" customHeight="1" x14ac:dyDescent="0.25">
      <c r="A15" s="12" t="s">
        <v>23</v>
      </c>
      <c r="B15" s="78">
        <f>Travel!B19</f>
        <v>0</v>
      </c>
      <c r="C15" s="85" t="str">
        <f>C11</f>
        <v>Figures exclude GST</v>
      </c>
      <c r="D15" s="8"/>
      <c r="E15" s="8"/>
      <c r="F15" s="56"/>
      <c r="G15" s="44"/>
      <c r="H15" s="44"/>
      <c r="I15" s="44"/>
      <c r="J15" s="44"/>
      <c r="K15" s="44"/>
    </row>
    <row r="16" spans="1:11" ht="27.75" customHeight="1" x14ac:dyDescent="0.25">
      <c r="A16" s="12" t="s">
        <v>47</v>
      </c>
      <c r="B16" s="78">
        <f>Travel!B30</f>
        <v>1341.99</v>
      </c>
      <c r="C16" s="85" t="str">
        <f>C11</f>
        <v>Figures exclude GST</v>
      </c>
      <c r="D16" s="57"/>
      <c r="E16" s="8"/>
      <c r="F16" s="58"/>
      <c r="G16" s="44"/>
      <c r="H16" s="44"/>
      <c r="I16" s="44"/>
      <c r="J16" s="44"/>
      <c r="K16" s="44"/>
    </row>
    <row r="17" spans="1:11" ht="27.75" customHeight="1" x14ac:dyDescent="0.25">
      <c r="A17" s="12" t="s">
        <v>24</v>
      </c>
      <c r="B17" s="78">
        <f>Travel!B44</f>
        <v>0</v>
      </c>
      <c r="C17" s="85" t="str">
        <f>C11</f>
        <v>Figures exclude GST</v>
      </c>
      <c r="D17" s="8"/>
      <c r="E17" s="8"/>
      <c r="F17" s="58"/>
      <c r="G17" s="44"/>
      <c r="H17" s="44"/>
      <c r="I17" s="44"/>
      <c r="J17" s="44"/>
      <c r="K17" s="44"/>
    </row>
    <row r="18" spans="1:11" ht="27.75" customHeight="1" x14ac:dyDescent="0.3">
      <c r="A18" s="29"/>
      <c r="B18" s="24"/>
      <c r="C18" s="29"/>
      <c r="D18" s="7"/>
      <c r="E18" s="7"/>
      <c r="F18" s="59"/>
      <c r="G18" s="60"/>
      <c r="H18" s="60"/>
      <c r="I18" s="60"/>
      <c r="J18" s="60"/>
      <c r="K18" s="60"/>
    </row>
    <row r="19" spans="1:11" ht="13" hidden="1" x14ac:dyDescent="0.3">
      <c r="A19" s="15" t="s">
        <v>82</v>
      </c>
      <c r="B19" s="16"/>
      <c r="C19" s="16"/>
      <c r="D19" s="16"/>
      <c r="E19" s="16"/>
      <c r="F19" s="16"/>
      <c r="G19" s="44"/>
      <c r="H19" s="44"/>
      <c r="I19" s="44"/>
      <c r="J19" s="44"/>
      <c r="K19" s="44"/>
    </row>
    <row r="20" spans="1:11" ht="12.75" hidden="1" customHeight="1" x14ac:dyDescent="0.25">
      <c r="A20" s="14" t="s">
        <v>92</v>
      </c>
      <c r="B20" s="6"/>
      <c r="C20" s="6"/>
      <c r="D20" s="14"/>
      <c r="E20" s="14"/>
      <c r="F20" s="14"/>
      <c r="G20" s="44"/>
      <c r="H20" s="44"/>
      <c r="I20" s="44"/>
      <c r="J20" s="44"/>
      <c r="K20" s="44"/>
    </row>
    <row r="21" spans="1:11" hidden="1" x14ac:dyDescent="0.25">
      <c r="A21" s="13" t="s">
        <v>31</v>
      </c>
      <c r="B21" s="13"/>
      <c r="C21" s="13"/>
      <c r="D21" s="13"/>
      <c r="E21" s="13"/>
      <c r="F21" s="13"/>
      <c r="G21" s="44"/>
      <c r="H21" s="44"/>
      <c r="I21" s="44"/>
      <c r="J21" s="44"/>
      <c r="K21" s="44"/>
    </row>
    <row r="22" spans="1:11" hidden="1" x14ac:dyDescent="0.25">
      <c r="A22" s="13" t="s">
        <v>7</v>
      </c>
      <c r="B22" s="13"/>
      <c r="C22" s="13"/>
      <c r="D22" s="13"/>
      <c r="E22" s="13"/>
      <c r="F22" s="13"/>
      <c r="G22" s="44"/>
      <c r="H22" s="44"/>
      <c r="I22" s="44"/>
      <c r="J22" s="44"/>
      <c r="K22" s="44"/>
    </row>
    <row r="23" spans="1:11" hidden="1" x14ac:dyDescent="0.25">
      <c r="A23" s="14" t="s">
        <v>67</v>
      </c>
      <c r="B23" s="14"/>
      <c r="C23" s="14"/>
      <c r="D23" s="14"/>
      <c r="E23" s="14"/>
      <c r="F23" s="14"/>
      <c r="G23" s="44"/>
      <c r="H23" s="44"/>
      <c r="I23" s="44"/>
      <c r="J23" s="44"/>
      <c r="K23" s="44"/>
    </row>
    <row r="24" spans="1:11" hidden="1" x14ac:dyDescent="0.25">
      <c r="A24" s="14" t="s">
        <v>68</v>
      </c>
      <c r="B24" s="14"/>
      <c r="C24" s="14"/>
      <c r="D24" s="14"/>
      <c r="E24" s="14"/>
      <c r="F24" s="14"/>
      <c r="G24" s="44"/>
      <c r="H24" s="44"/>
      <c r="I24" s="44"/>
      <c r="J24" s="44"/>
      <c r="K24" s="44"/>
    </row>
    <row r="25" spans="1:11" hidden="1" x14ac:dyDescent="0.25">
      <c r="A25" s="13" t="s">
        <v>59</v>
      </c>
      <c r="B25" s="13"/>
      <c r="C25" s="13"/>
      <c r="D25" s="13"/>
      <c r="E25" s="13"/>
      <c r="F25" s="13"/>
      <c r="G25" s="44"/>
      <c r="H25" s="44"/>
      <c r="I25" s="44"/>
      <c r="J25" s="44"/>
      <c r="K25" s="44"/>
    </row>
    <row r="26" spans="1:11" hidden="1" x14ac:dyDescent="0.25">
      <c r="A26" s="13" t="s">
        <v>60</v>
      </c>
      <c r="B26" s="13"/>
      <c r="C26" s="13"/>
      <c r="D26" s="13"/>
      <c r="E26" s="13"/>
      <c r="F26" s="13"/>
      <c r="G26" s="44"/>
      <c r="H26" s="44"/>
      <c r="I26" s="44"/>
      <c r="J26" s="44"/>
      <c r="K26" s="44"/>
    </row>
    <row r="27" spans="1:11" hidden="1" x14ac:dyDescent="0.25">
      <c r="A27" s="13" t="s">
        <v>58</v>
      </c>
      <c r="B27" s="13"/>
      <c r="C27" s="13"/>
      <c r="D27" s="13"/>
      <c r="E27" s="13"/>
      <c r="F27" s="13"/>
      <c r="G27" s="44"/>
      <c r="H27" s="44"/>
      <c r="I27" s="44"/>
      <c r="J27" s="44"/>
      <c r="K27" s="44"/>
    </row>
    <row r="28" spans="1:11" hidden="1" x14ac:dyDescent="0.25">
      <c r="A28" s="14" t="s">
        <v>33</v>
      </c>
      <c r="B28" s="14"/>
      <c r="C28" s="14"/>
      <c r="D28" s="14"/>
      <c r="E28" s="14"/>
      <c r="F28" s="14"/>
      <c r="G28" s="44"/>
      <c r="H28" s="44"/>
      <c r="I28" s="44"/>
      <c r="J28" s="44"/>
      <c r="K28" s="44"/>
    </row>
    <row r="29" spans="1:11" hidden="1" x14ac:dyDescent="0.25">
      <c r="A29" s="14" t="s">
        <v>35</v>
      </c>
      <c r="B29" s="14"/>
      <c r="C29" s="14"/>
      <c r="D29" s="14"/>
      <c r="E29" s="14"/>
      <c r="F29" s="14"/>
      <c r="G29" s="44"/>
      <c r="H29" s="44"/>
      <c r="I29" s="44"/>
      <c r="J29" s="44"/>
      <c r="K29" s="44"/>
    </row>
    <row r="30" spans="1:11" hidden="1" x14ac:dyDescent="0.25">
      <c r="A30" s="81" t="s">
        <v>49</v>
      </c>
      <c r="B30" s="80"/>
      <c r="C30" s="80"/>
      <c r="D30" s="80"/>
      <c r="E30" s="80"/>
      <c r="F30" s="80"/>
      <c r="G30" s="44"/>
      <c r="H30" s="44"/>
      <c r="I30" s="44"/>
      <c r="J30" s="44"/>
      <c r="K30" s="44"/>
    </row>
    <row r="31" spans="1:11" hidden="1" x14ac:dyDescent="0.25">
      <c r="A31" s="81" t="s">
        <v>30</v>
      </c>
      <c r="B31" s="80"/>
      <c r="C31" s="80"/>
      <c r="D31" s="80"/>
      <c r="E31" s="80"/>
      <c r="F31" s="80"/>
      <c r="G31" s="44"/>
      <c r="H31" s="44"/>
      <c r="I31" s="44"/>
      <c r="J31" s="44"/>
      <c r="K31" s="44"/>
    </row>
    <row r="32" spans="1:11" hidden="1" x14ac:dyDescent="0.25">
      <c r="A32" s="61" t="s">
        <v>16</v>
      </c>
      <c r="B32" s="5"/>
      <c r="C32" s="5"/>
      <c r="D32" s="5"/>
      <c r="E32" s="5"/>
      <c r="F32" s="5"/>
      <c r="G32" s="44"/>
      <c r="H32" s="44"/>
      <c r="I32" s="44"/>
      <c r="J32" s="44"/>
      <c r="K32" s="44"/>
    </row>
    <row r="33" spans="1:11" hidden="1" x14ac:dyDescent="0.25">
      <c r="A33" s="62" t="s">
        <v>17</v>
      </c>
      <c r="B33" s="5"/>
      <c r="C33" s="5"/>
      <c r="D33" s="5"/>
      <c r="E33" s="5"/>
      <c r="F33" s="5"/>
      <c r="G33" s="44"/>
      <c r="H33" s="44"/>
      <c r="I33" s="44"/>
      <c r="J33" s="44"/>
      <c r="K33" s="44"/>
    </row>
    <row r="34" spans="1:11" hidden="1" x14ac:dyDescent="0.25">
      <c r="A34" s="62" t="s">
        <v>19</v>
      </c>
      <c r="B34" s="5"/>
      <c r="C34" s="5"/>
      <c r="D34" s="5"/>
      <c r="E34" s="5"/>
      <c r="F34" s="5"/>
      <c r="G34" s="44"/>
      <c r="H34" s="44"/>
      <c r="I34" s="44"/>
      <c r="J34" s="44"/>
      <c r="K34" s="44"/>
    </row>
    <row r="35" spans="1:11" hidden="1" x14ac:dyDescent="0.25">
      <c r="A35" s="62" t="s">
        <v>18</v>
      </c>
      <c r="B35" s="5"/>
      <c r="C35" s="5"/>
      <c r="D35" s="5"/>
      <c r="E35" s="5"/>
      <c r="F35" s="5"/>
      <c r="G35" s="44"/>
      <c r="H35" s="44"/>
      <c r="I35" s="44"/>
      <c r="J35" s="44"/>
      <c r="K35" s="44"/>
    </row>
    <row r="36" spans="1:11" hidden="1" x14ac:dyDescent="0.25">
      <c r="A36" s="62" t="s">
        <v>20</v>
      </c>
      <c r="B36" s="5"/>
      <c r="C36" s="5"/>
      <c r="D36" s="5"/>
      <c r="E36" s="5"/>
      <c r="F36" s="5"/>
      <c r="G36" s="44"/>
      <c r="H36" s="44"/>
      <c r="I36" s="44"/>
      <c r="J36" s="44"/>
      <c r="K36" s="44"/>
    </row>
    <row r="37" spans="1:11" hidden="1" x14ac:dyDescent="0.25">
      <c r="A37" s="62" t="s">
        <v>21</v>
      </c>
      <c r="B37" s="5"/>
      <c r="C37" s="5"/>
      <c r="D37" s="5"/>
      <c r="E37" s="5"/>
      <c r="F37" s="5"/>
      <c r="G37" s="44"/>
      <c r="H37" s="44"/>
      <c r="I37" s="44"/>
      <c r="J37" s="44"/>
      <c r="K37" s="44"/>
    </row>
    <row r="38" spans="1:11" hidden="1" x14ac:dyDescent="0.25">
      <c r="A38" s="82" t="s">
        <v>15</v>
      </c>
      <c r="B38" s="80"/>
      <c r="C38" s="80"/>
      <c r="D38" s="80"/>
      <c r="E38" s="80"/>
      <c r="F38" s="80"/>
      <c r="G38" s="44"/>
      <c r="H38" s="44"/>
      <c r="I38" s="44"/>
      <c r="J38" s="44"/>
      <c r="K38" s="44"/>
    </row>
    <row r="39" spans="1:11" hidden="1" x14ac:dyDescent="0.25">
      <c r="A39" s="80" t="s">
        <v>13</v>
      </c>
      <c r="B39" s="80"/>
      <c r="C39" s="80"/>
      <c r="D39" s="80"/>
      <c r="E39" s="80"/>
      <c r="F39" s="80"/>
      <c r="G39" s="44"/>
      <c r="H39" s="44"/>
      <c r="I39" s="44"/>
      <c r="J39" s="44"/>
      <c r="K39" s="44"/>
    </row>
    <row r="40" spans="1:11" hidden="1" x14ac:dyDescent="0.25">
      <c r="A40" s="63">
        <v>-20000</v>
      </c>
      <c r="B40" s="5"/>
      <c r="C40" s="5"/>
      <c r="D40" s="5"/>
      <c r="E40" s="5"/>
      <c r="F40" s="5"/>
      <c r="G40" s="44"/>
      <c r="H40" s="44"/>
      <c r="I40" s="44"/>
      <c r="J40" s="44"/>
      <c r="K40" s="44"/>
    </row>
    <row r="41" spans="1:11" ht="25" hidden="1" x14ac:dyDescent="0.25">
      <c r="A41" s="112" t="s">
        <v>79</v>
      </c>
      <c r="B41" s="80"/>
      <c r="C41" s="80"/>
      <c r="D41" s="80"/>
      <c r="E41" s="80"/>
      <c r="F41" s="80"/>
      <c r="G41" s="44"/>
      <c r="H41" s="44"/>
      <c r="I41" s="44"/>
      <c r="J41" s="44"/>
      <c r="K41" s="44"/>
    </row>
    <row r="42" spans="1:11" ht="25" hidden="1" x14ac:dyDescent="0.25">
      <c r="A42" s="112" t="s">
        <v>78</v>
      </c>
      <c r="B42" s="80"/>
      <c r="C42" s="80"/>
      <c r="D42" s="80"/>
      <c r="E42" s="80"/>
      <c r="F42" s="80"/>
      <c r="G42" s="44"/>
      <c r="H42" s="44"/>
      <c r="I42" s="44"/>
      <c r="J42" s="44"/>
      <c r="K42" s="44"/>
    </row>
    <row r="43" spans="1:11" ht="25" hidden="1" x14ac:dyDescent="0.25">
      <c r="A43" s="113" t="s">
        <v>80</v>
      </c>
      <c r="B43" s="5"/>
      <c r="C43" s="5"/>
      <c r="D43" s="5"/>
      <c r="E43" s="5"/>
      <c r="F43" s="5"/>
      <c r="G43" s="44"/>
      <c r="H43" s="44"/>
      <c r="I43" s="44"/>
      <c r="J43" s="44"/>
      <c r="K43" s="44"/>
    </row>
    <row r="44" spans="1:11" ht="25" hidden="1" x14ac:dyDescent="0.25">
      <c r="A44" s="113" t="s">
        <v>65</v>
      </c>
      <c r="B44" s="5"/>
      <c r="C44" s="5"/>
      <c r="D44" s="5"/>
      <c r="E44" s="5"/>
      <c r="F44" s="5"/>
      <c r="G44" s="44"/>
      <c r="H44" s="44"/>
      <c r="I44" s="44"/>
      <c r="J44" s="44"/>
      <c r="K44" s="44"/>
    </row>
    <row r="45" spans="1:11" ht="37.5" hidden="1" x14ac:dyDescent="0.3">
      <c r="A45" s="113" t="s">
        <v>66</v>
      </c>
      <c r="B45" s="103"/>
      <c r="C45" s="103"/>
      <c r="D45" s="111"/>
      <c r="E45" s="64"/>
      <c r="F45" s="64"/>
      <c r="G45" s="44"/>
      <c r="H45" s="44"/>
      <c r="I45" s="44"/>
      <c r="J45" s="44"/>
      <c r="K45" s="44"/>
    </row>
    <row r="46" spans="1:11" ht="13" hidden="1" x14ac:dyDescent="0.3">
      <c r="A46" s="108" t="s">
        <v>69</v>
      </c>
      <c r="B46" s="109"/>
      <c r="C46" s="109"/>
      <c r="D46" s="102"/>
      <c r="E46" s="65"/>
      <c r="F46" s="65" t="b">
        <v>1</v>
      </c>
      <c r="G46" s="44"/>
      <c r="H46" s="44"/>
      <c r="I46" s="44"/>
      <c r="J46" s="44"/>
      <c r="K46" s="44"/>
    </row>
    <row r="47" spans="1:11" ht="13" hidden="1" x14ac:dyDescent="0.3">
      <c r="A47" s="110" t="s">
        <v>81</v>
      </c>
      <c r="B47" s="108"/>
      <c r="C47" s="108"/>
      <c r="D47" s="108"/>
      <c r="E47" s="65"/>
      <c r="F47" s="65" t="b">
        <v>0</v>
      </c>
      <c r="G47" s="44"/>
      <c r="H47" s="44"/>
      <c r="I47" s="44"/>
      <c r="J47" s="44"/>
      <c r="K47" s="44"/>
    </row>
    <row r="48" spans="1:11" ht="13" hidden="1" x14ac:dyDescent="0.25">
      <c r="A48" s="114"/>
      <c r="B48" s="104">
        <f>COUNT(Travel!B12:B18)</f>
        <v>0</v>
      </c>
      <c r="C48" s="104"/>
      <c r="D48" s="104">
        <f>COUNTIF(Travel!D12:D18,"*")</f>
        <v>0</v>
      </c>
      <c r="E48" s="105"/>
      <c r="F48" s="105" t="b">
        <f>MIN(B48,D48)=MAX(B48,D48)</f>
        <v>1</v>
      </c>
      <c r="G48" s="44"/>
      <c r="H48" s="44"/>
      <c r="I48" s="44"/>
      <c r="J48" s="44"/>
      <c r="K48" s="44"/>
    </row>
    <row r="49" spans="1:6" ht="13" hidden="1" x14ac:dyDescent="0.25">
      <c r="A49" s="114" t="s">
        <v>64</v>
      </c>
      <c r="B49" s="104">
        <f>COUNT(Travel!B23:B29)</f>
        <v>5</v>
      </c>
      <c r="C49" s="104"/>
      <c r="D49" s="104">
        <f>COUNTIF(Travel!D23:D29,"*")</f>
        <v>5</v>
      </c>
      <c r="E49" s="105"/>
      <c r="F49" s="105" t="b">
        <f>MIN(B49,D49)=MAX(B49,D49)</f>
        <v>1</v>
      </c>
    </row>
    <row r="50" spans="1:6" ht="13" hidden="1" x14ac:dyDescent="0.3">
      <c r="A50" s="115"/>
      <c r="B50" s="104">
        <f>COUNT(Travel!B34:B43)</f>
        <v>0</v>
      </c>
      <c r="C50" s="104"/>
      <c r="D50" s="104">
        <f>COUNTIF(Travel!D34:D43,"*")</f>
        <v>0</v>
      </c>
      <c r="E50" s="105"/>
      <c r="F50" s="105" t="b">
        <f>MIN(B50,D50)=MAX(B50,D50)</f>
        <v>1</v>
      </c>
    </row>
    <row r="51" spans="1:6" ht="13" hidden="1" x14ac:dyDescent="0.3">
      <c r="A51" s="116" t="s">
        <v>62</v>
      </c>
      <c r="B51" s="106">
        <f>COUNT(Hospitality!B11:B24)</f>
        <v>0</v>
      </c>
      <c r="C51" s="106"/>
      <c r="D51" s="106">
        <f>COUNTIF(Hospitality!D11:D24,"*")</f>
        <v>0</v>
      </c>
      <c r="E51" s="107"/>
      <c r="F51" s="107" t="b">
        <f>MIN(B51,D51)=MAX(B51,D51)</f>
        <v>1</v>
      </c>
    </row>
    <row r="52" spans="1:6" ht="13" hidden="1" x14ac:dyDescent="0.3">
      <c r="A52" s="117" t="s">
        <v>63</v>
      </c>
      <c r="B52" s="105">
        <f>COUNT('All other expenses'!B11:B23)</f>
        <v>5</v>
      </c>
      <c r="C52" s="105"/>
      <c r="D52" s="105">
        <f>COUNTIF('All other expenses'!D11:D23,"*")</f>
        <v>5</v>
      </c>
      <c r="E52" s="105"/>
      <c r="F52" s="105" t="b">
        <f>MIN(B52,D52)=MAX(B52,D52)</f>
        <v>1</v>
      </c>
    </row>
    <row r="53" spans="1:6" ht="13" hidden="1" x14ac:dyDescent="0.3">
      <c r="A53" s="116" t="s">
        <v>61</v>
      </c>
      <c r="B53" s="106">
        <f>COUNTIF('Gifts and benefits'!B11:B24,"*")</f>
        <v>1</v>
      </c>
      <c r="C53" s="106">
        <f>COUNTIF('Gifts and benefits'!C11:C24,"*")</f>
        <v>0</v>
      </c>
      <c r="D53" s="106"/>
      <c r="E53" s="106">
        <f>COUNTA('Gifts and benefits'!E11:E24)</f>
        <v>0</v>
      </c>
      <c r="F53" s="107" t="b">
        <f>MIN(B53,C53,E53)=MAX(B53,C53,E53)</f>
        <v>0</v>
      </c>
    </row>
    <row r="54" spans="1:6" x14ac:dyDescent="0.25"/>
    <row r="55" spans="1:6" hidden="1" x14ac:dyDescent="0.25"/>
    <row r="56" spans="1:6" hidden="1" x14ac:dyDescent="0.25"/>
    <row r="57" spans="1:6" hidden="1" x14ac:dyDescent="0.25"/>
    <row r="58" spans="1:6" hidden="1" x14ac:dyDescent="0.25"/>
    <row r="59" spans="1:6" hidden="1" x14ac:dyDescent="0.25"/>
    <row r="60" spans="1:6" hidden="1" x14ac:dyDescent="0.25"/>
    <row r="61" spans="1:6" hidden="1" x14ac:dyDescent="0.25"/>
    <row r="62" spans="1:6" hidden="1" x14ac:dyDescent="0.25"/>
    <row r="63" spans="1:6" hidden="1" x14ac:dyDescent="0.25"/>
    <row r="64" spans="1:6" hidden="1" x14ac:dyDescent="0.25"/>
    <row r="65" hidden="1" x14ac:dyDescent="0.25"/>
    <row r="66" hidden="1" x14ac:dyDescent="0.25"/>
    <row r="67" hidden="1" x14ac:dyDescent="0.25"/>
    <row r="68" hidden="1" x14ac:dyDescent="0.25"/>
    <row r="69" hidden="1" x14ac:dyDescent="0.25"/>
    <row r="70" hidden="1" x14ac:dyDescent="0.25"/>
    <row r="71" x14ac:dyDescent="0.25"/>
    <row r="72" x14ac:dyDescent="0.25"/>
    <row r="73" x14ac:dyDescent="0.25"/>
    <row r="74" x14ac:dyDescent="0.25"/>
    <row r="75" x14ac:dyDescent="0.25"/>
    <row r="76" x14ac:dyDescent="0.25"/>
  </sheetData>
  <sheetProtection formatCells="0" insertRows="0" deleteRows="0"/>
  <mergeCells count="9">
    <mergeCell ref="A9:F9"/>
    <mergeCell ref="B7:F7"/>
    <mergeCell ref="B6:F6"/>
    <mergeCell ref="A1:F1"/>
    <mergeCell ref="B2:F2"/>
    <mergeCell ref="B3:F3"/>
    <mergeCell ref="B4:F4"/>
    <mergeCell ref="B5:F5"/>
    <mergeCell ref="B8:F8"/>
  </mergeCells>
  <dataValidations disablePrompts="1"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$A$30:$A$31</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&amp;LCE Expense Disclosure Workbook 2020&amp;RWorksheet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86"/>
  <sheetViews>
    <sheetView view="pageLayout" topLeftCell="A16" zoomScaleNormal="100" workbookViewId="0">
      <selection activeCell="C27" sqref="C27"/>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7.54296875" style="17" customWidth="1"/>
    <col min="7" max="9" width="9.1796875" style="17" hidden="1" customWidth="1"/>
    <col min="10" max="13" width="0" style="17" hidden="1" customWidth="1"/>
    <col min="14" max="16384" width="9.1796875" style="17" hidden="1"/>
  </cols>
  <sheetData>
    <row r="1" spans="1:6" ht="26.25" customHeight="1" x14ac:dyDescent="0.25">
      <c r="A1" s="130" t="s">
        <v>5</v>
      </c>
      <c r="B1" s="130"/>
      <c r="C1" s="130"/>
      <c r="D1" s="130"/>
      <c r="E1" s="130"/>
      <c r="F1" s="44"/>
    </row>
    <row r="2" spans="1:6" ht="21" customHeight="1" x14ac:dyDescent="0.25">
      <c r="A2" s="4" t="s">
        <v>2</v>
      </c>
      <c r="B2" s="133" t="str">
        <f>'Summary and sign-off'!B2:F2</f>
        <v>New Zealand Qualifications Authority</v>
      </c>
      <c r="C2" s="133"/>
      <c r="D2" s="133"/>
      <c r="E2" s="133"/>
      <c r="F2" s="44"/>
    </row>
    <row r="3" spans="1:6" ht="21" customHeight="1" x14ac:dyDescent="0.25">
      <c r="A3" s="4" t="s">
        <v>3</v>
      </c>
      <c r="B3" s="133" t="str">
        <f>'Summary and sign-off'!B3:F3</f>
        <v>Dr Karen Poutasi (until 13 April 2020) &amp; Dr Grant Klinkum (from 14 April 2020)</v>
      </c>
      <c r="C3" s="133"/>
      <c r="D3" s="133"/>
      <c r="E3" s="133"/>
      <c r="F3" s="44"/>
    </row>
    <row r="4" spans="1:6" ht="21" customHeight="1" x14ac:dyDescent="0.25">
      <c r="A4" s="4" t="s">
        <v>37</v>
      </c>
      <c r="B4" s="133">
        <f>'Summary and sign-off'!B4:F4</f>
        <v>43647</v>
      </c>
      <c r="C4" s="133"/>
      <c r="D4" s="133"/>
      <c r="E4" s="133"/>
      <c r="F4" s="44"/>
    </row>
    <row r="5" spans="1:6" ht="21" customHeight="1" x14ac:dyDescent="0.25">
      <c r="A5" s="4" t="s">
        <v>38</v>
      </c>
      <c r="B5" s="133">
        <f>'Summary and sign-off'!B5:F5</f>
        <v>44012</v>
      </c>
      <c r="C5" s="133"/>
      <c r="D5" s="133"/>
      <c r="E5" s="133"/>
      <c r="F5" s="44"/>
    </row>
    <row r="6" spans="1:6" ht="21" customHeight="1" x14ac:dyDescent="0.25">
      <c r="A6" s="4" t="s">
        <v>8</v>
      </c>
      <c r="B6" s="128" t="s">
        <v>7</v>
      </c>
      <c r="C6" s="128"/>
      <c r="D6" s="128"/>
      <c r="E6" s="128"/>
      <c r="F6" s="44"/>
    </row>
    <row r="7" spans="1:6" ht="21" customHeight="1" x14ac:dyDescent="0.25">
      <c r="A7" s="4" t="s">
        <v>57</v>
      </c>
      <c r="B7" s="128" t="s">
        <v>68</v>
      </c>
      <c r="C7" s="128"/>
      <c r="D7" s="128"/>
      <c r="E7" s="128"/>
      <c r="F7" s="44"/>
    </row>
    <row r="8" spans="1:6" ht="36" customHeight="1" x14ac:dyDescent="0.3">
      <c r="A8" s="136" t="s">
        <v>4</v>
      </c>
      <c r="B8" s="137"/>
      <c r="C8" s="137"/>
      <c r="D8" s="137"/>
      <c r="E8" s="137"/>
      <c r="F8" s="24"/>
    </row>
    <row r="9" spans="1:6" ht="36" customHeight="1" x14ac:dyDescent="0.3">
      <c r="A9" s="138" t="s">
        <v>83</v>
      </c>
      <c r="B9" s="139"/>
      <c r="C9" s="139"/>
      <c r="D9" s="139"/>
      <c r="E9" s="139"/>
      <c r="F9" s="24"/>
    </row>
    <row r="10" spans="1:6" ht="24.75" customHeight="1" x14ac:dyDescent="0.35">
      <c r="A10" s="135" t="s">
        <v>84</v>
      </c>
      <c r="B10" s="140"/>
      <c r="C10" s="135"/>
      <c r="D10" s="135"/>
      <c r="E10" s="135"/>
      <c r="F10" s="45"/>
    </row>
    <row r="11" spans="1:6" ht="27" customHeight="1" x14ac:dyDescent="0.25">
      <c r="A11" s="34" t="s">
        <v>27</v>
      </c>
      <c r="B11" s="34" t="s">
        <v>85</v>
      </c>
      <c r="C11" s="34" t="s">
        <v>86</v>
      </c>
      <c r="D11" s="34" t="s">
        <v>56</v>
      </c>
      <c r="E11" s="34" t="s">
        <v>36</v>
      </c>
      <c r="F11" s="46"/>
    </row>
    <row r="12" spans="1:6" s="66" customFormat="1" x14ac:dyDescent="0.25">
      <c r="A12" s="90"/>
      <c r="B12" s="87"/>
      <c r="C12" s="88"/>
      <c r="D12" s="88"/>
      <c r="E12" s="89"/>
      <c r="F12" s="1"/>
    </row>
    <row r="13" spans="1:6" s="66" customFormat="1" ht="12.75" customHeight="1" x14ac:dyDescent="0.25">
      <c r="A13" s="125"/>
      <c r="B13" s="87"/>
      <c r="C13" s="88"/>
      <c r="D13" s="88"/>
      <c r="E13" s="89"/>
      <c r="F13" s="1"/>
    </row>
    <row r="14" spans="1:6" s="66" customFormat="1" ht="12.75" customHeight="1" x14ac:dyDescent="0.25">
      <c r="A14" s="125"/>
      <c r="B14" s="87"/>
      <c r="C14" s="88"/>
      <c r="D14" s="88"/>
      <c r="E14" s="89"/>
      <c r="F14" s="1"/>
    </row>
    <row r="15" spans="1:6" s="66" customFormat="1" ht="12.75" customHeight="1" x14ac:dyDescent="0.25">
      <c r="A15" s="125"/>
      <c r="B15" s="87"/>
      <c r="C15" s="88" t="s">
        <v>129</v>
      </c>
      <c r="D15" s="88"/>
      <c r="E15" s="89"/>
      <c r="F15" s="1"/>
    </row>
    <row r="16" spans="1:6" s="66" customFormat="1" ht="12.75" customHeight="1" x14ac:dyDescent="0.25">
      <c r="A16" s="125"/>
      <c r="B16" s="87"/>
      <c r="C16" s="88"/>
      <c r="D16" s="88"/>
      <c r="E16" s="89"/>
      <c r="F16" s="1"/>
    </row>
    <row r="17" spans="1:6" s="66" customFormat="1" ht="12.75" customHeight="1" x14ac:dyDescent="0.25">
      <c r="A17" s="90"/>
      <c r="B17" s="87"/>
      <c r="C17" s="88"/>
      <c r="D17" s="88"/>
      <c r="E17" s="89"/>
      <c r="F17" s="1"/>
    </row>
    <row r="18" spans="1:6" s="66" customFormat="1" x14ac:dyDescent="0.25">
      <c r="A18" s="86"/>
      <c r="B18" s="87"/>
      <c r="C18" s="88"/>
      <c r="D18" s="88"/>
      <c r="E18" s="89"/>
      <c r="F18" s="1"/>
    </row>
    <row r="19" spans="1:6" ht="19.5" customHeight="1" x14ac:dyDescent="0.25">
      <c r="A19" s="98" t="s">
        <v>90</v>
      </c>
      <c r="B19" s="99">
        <f>SUM(B12:B18)</f>
        <v>0</v>
      </c>
      <c r="C19" s="100"/>
      <c r="D19" s="134"/>
      <c r="E19" s="134"/>
      <c r="F19" s="44"/>
    </row>
    <row r="20" spans="1:6" ht="10.5" customHeight="1" x14ac:dyDescent="0.3">
      <c r="A20" s="29"/>
      <c r="B20" s="24"/>
      <c r="C20" s="29"/>
      <c r="D20" s="29"/>
      <c r="E20" s="29"/>
      <c r="F20" s="29"/>
    </row>
    <row r="21" spans="1:6" ht="24.75" customHeight="1" x14ac:dyDescent="0.35">
      <c r="A21" s="135" t="s">
        <v>48</v>
      </c>
      <c r="B21" s="135"/>
      <c r="C21" s="135"/>
      <c r="D21" s="135"/>
      <c r="E21" s="135"/>
      <c r="F21" s="45"/>
    </row>
    <row r="22" spans="1:6" ht="27" customHeight="1" x14ac:dyDescent="0.25">
      <c r="A22" s="34" t="s">
        <v>27</v>
      </c>
      <c r="B22" s="34" t="s">
        <v>10</v>
      </c>
      <c r="C22" s="34" t="s">
        <v>87</v>
      </c>
      <c r="D22" s="34" t="s">
        <v>56</v>
      </c>
      <c r="E22" s="34" t="s">
        <v>36</v>
      </c>
      <c r="F22" s="46"/>
    </row>
    <row r="23" spans="1:6" s="66" customFormat="1" x14ac:dyDescent="0.25">
      <c r="A23" s="90"/>
      <c r="B23" s="87"/>
      <c r="C23" s="88"/>
      <c r="D23" s="88"/>
      <c r="E23" s="89"/>
      <c r="F23" s="1"/>
    </row>
    <row r="24" spans="1:6" s="66" customFormat="1" ht="25" x14ac:dyDescent="0.25">
      <c r="A24" s="125" t="s">
        <v>126</v>
      </c>
      <c r="B24" s="87">
        <v>538.15</v>
      </c>
      <c r="C24" s="88" t="s">
        <v>131</v>
      </c>
      <c r="D24" s="88" t="s">
        <v>121</v>
      </c>
      <c r="E24" s="89" t="s">
        <v>106</v>
      </c>
      <c r="F24" s="1"/>
    </row>
    <row r="25" spans="1:6" s="66" customFormat="1" ht="25" x14ac:dyDescent="0.25">
      <c r="A25" s="125" t="s">
        <v>116</v>
      </c>
      <c r="B25" s="87">
        <v>219.11</v>
      </c>
      <c r="C25" s="88" t="s">
        <v>132</v>
      </c>
      <c r="D25" s="88" t="s">
        <v>125</v>
      </c>
      <c r="E25" s="89" t="s">
        <v>109</v>
      </c>
      <c r="F25" s="1"/>
    </row>
    <row r="26" spans="1:6" s="66" customFormat="1" x14ac:dyDescent="0.25">
      <c r="A26" s="125" t="s">
        <v>116</v>
      </c>
      <c r="B26" s="87">
        <f>52+43.7</f>
        <v>95.7</v>
      </c>
      <c r="C26" s="88" t="s">
        <v>127</v>
      </c>
      <c r="D26" s="88" t="s">
        <v>108</v>
      </c>
      <c r="E26" s="89" t="s">
        <v>109</v>
      </c>
      <c r="F26" s="1"/>
    </row>
    <row r="27" spans="1:6" s="66" customFormat="1" ht="25" x14ac:dyDescent="0.25">
      <c r="A27" s="125" t="s">
        <v>122</v>
      </c>
      <c r="B27" s="87">
        <v>479.16</v>
      </c>
      <c r="C27" s="88" t="s">
        <v>130</v>
      </c>
      <c r="D27" s="88" t="s">
        <v>123</v>
      </c>
      <c r="E27" s="89" t="s">
        <v>124</v>
      </c>
      <c r="F27" s="1"/>
    </row>
    <row r="28" spans="1:6" s="66" customFormat="1" x14ac:dyDescent="0.25">
      <c r="A28" s="125" t="s">
        <v>117</v>
      </c>
      <c r="B28" s="87">
        <f>5.5+4.37</f>
        <v>9.870000000000001</v>
      </c>
      <c r="C28" s="88" t="s">
        <v>128</v>
      </c>
      <c r="D28" s="88" t="s">
        <v>108</v>
      </c>
      <c r="E28" s="89" t="s">
        <v>109</v>
      </c>
      <c r="F28" s="1"/>
    </row>
    <row r="29" spans="1:6" s="66" customFormat="1" x14ac:dyDescent="0.25">
      <c r="A29" s="90"/>
      <c r="B29" s="87"/>
      <c r="C29" s="88"/>
      <c r="D29" s="88"/>
      <c r="E29" s="89"/>
      <c r="F29" s="1"/>
    </row>
    <row r="30" spans="1:6" ht="19.5" customHeight="1" x14ac:dyDescent="0.25">
      <c r="A30" s="98" t="s">
        <v>91</v>
      </c>
      <c r="B30" s="99">
        <f>SUM(B23:B29)</f>
        <v>1341.99</v>
      </c>
      <c r="C30" s="100"/>
      <c r="D30" s="134"/>
      <c r="E30" s="134"/>
      <c r="F30" s="44"/>
    </row>
    <row r="31" spans="1:6" ht="10.5" customHeight="1" x14ac:dyDescent="0.3">
      <c r="A31" s="29"/>
      <c r="B31" s="24"/>
      <c r="C31" s="29"/>
      <c r="D31" s="29"/>
      <c r="E31" s="29"/>
      <c r="F31" s="29"/>
    </row>
    <row r="32" spans="1:6" ht="24.75" customHeight="1" x14ac:dyDescent="0.25">
      <c r="A32" s="135" t="s">
        <v>22</v>
      </c>
      <c r="B32" s="135"/>
      <c r="C32" s="135"/>
      <c r="D32" s="135"/>
      <c r="E32" s="135"/>
      <c r="F32" s="44"/>
    </row>
    <row r="33" spans="1:6" ht="27" customHeight="1" x14ac:dyDescent="0.25">
      <c r="A33" s="34" t="s">
        <v>27</v>
      </c>
      <c r="B33" s="34" t="s">
        <v>10</v>
      </c>
      <c r="C33" s="34" t="s">
        <v>88</v>
      </c>
      <c r="D33" s="34" t="s">
        <v>45</v>
      </c>
      <c r="E33" s="34" t="s">
        <v>36</v>
      </c>
      <c r="F33" s="47"/>
    </row>
    <row r="34" spans="1:6" s="66" customFormat="1" hidden="1" x14ac:dyDescent="0.25">
      <c r="A34" s="90"/>
      <c r="B34" s="87"/>
      <c r="C34" s="88"/>
      <c r="D34" s="88"/>
      <c r="E34" s="89"/>
      <c r="F34" s="1"/>
    </row>
    <row r="35" spans="1:6" s="66" customFormat="1" x14ac:dyDescent="0.25">
      <c r="A35" s="90"/>
      <c r="B35" s="87"/>
      <c r="C35" s="88"/>
      <c r="D35" s="88"/>
      <c r="E35" s="89"/>
      <c r="F35" s="1"/>
    </row>
    <row r="36" spans="1:6" s="66" customFormat="1" x14ac:dyDescent="0.25">
      <c r="A36" s="90"/>
      <c r="B36" s="87"/>
      <c r="C36" s="88"/>
      <c r="D36" s="88"/>
      <c r="E36" s="89"/>
      <c r="F36" s="1"/>
    </row>
    <row r="37" spans="1:6" s="66" customFormat="1" x14ac:dyDescent="0.25">
      <c r="A37" s="90"/>
      <c r="B37" s="87"/>
      <c r="C37" s="88"/>
      <c r="D37" s="88"/>
      <c r="E37" s="89"/>
      <c r="F37" s="1"/>
    </row>
    <row r="38" spans="1:6" s="66" customFormat="1" x14ac:dyDescent="0.25">
      <c r="A38" s="90" t="s">
        <v>104</v>
      </c>
      <c r="B38" s="87"/>
      <c r="C38" s="88"/>
      <c r="D38" s="88"/>
      <c r="E38" s="89"/>
      <c r="F38" s="1"/>
    </row>
    <row r="39" spans="1:6" s="66" customFormat="1" x14ac:dyDescent="0.25">
      <c r="A39" s="90"/>
      <c r="B39" s="87"/>
      <c r="C39" s="88"/>
      <c r="D39" s="88"/>
      <c r="E39" s="89"/>
      <c r="F39" s="1"/>
    </row>
    <row r="40" spans="1:6" s="66" customFormat="1" x14ac:dyDescent="0.25">
      <c r="A40" s="90"/>
      <c r="B40" s="87"/>
      <c r="C40" s="88"/>
      <c r="D40" s="88"/>
      <c r="E40" s="89"/>
      <c r="F40" s="1"/>
    </row>
    <row r="41" spans="1:6" s="66" customFormat="1" x14ac:dyDescent="0.25">
      <c r="A41" s="90"/>
      <c r="B41" s="87"/>
      <c r="C41" s="88"/>
      <c r="D41" s="88"/>
      <c r="E41" s="89"/>
      <c r="F41" s="1"/>
    </row>
    <row r="42" spans="1:6" s="66" customFormat="1" x14ac:dyDescent="0.25">
      <c r="A42" s="90"/>
      <c r="B42" s="87"/>
      <c r="C42" s="88"/>
      <c r="D42" s="88"/>
      <c r="E42" s="89"/>
      <c r="F42" s="1"/>
    </row>
    <row r="43" spans="1:6" s="66" customFormat="1" hidden="1" x14ac:dyDescent="0.25">
      <c r="A43" s="90"/>
      <c r="B43" s="87"/>
      <c r="C43" s="88"/>
      <c r="D43" s="88"/>
      <c r="E43" s="89"/>
      <c r="F43" s="1"/>
    </row>
    <row r="44" spans="1:6" ht="19.5" customHeight="1" x14ac:dyDescent="0.25">
      <c r="A44" s="98" t="s">
        <v>89</v>
      </c>
      <c r="B44" s="99">
        <f>SUM(B34:B43)</f>
        <v>0</v>
      </c>
      <c r="C44" s="100"/>
      <c r="D44" s="134"/>
      <c r="E44" s="134"/>
      <c r="F44" s="44"/>
    </row>
    <row r="45" spans="1:6" ht="10.5" customHeight="1" x14ac:dyDescent="0.3">
      <c r="A45" s="29"/>
      <c r="B45" s="74"/>
      <c r="C45" s="24"/>
      <c r="D45" s="29"/>
      <c r="E45" s="29"/>
      <c r="F45" s="29"/>
    </row>
    <row r="46" spans="1:6" ht="34.5" customHeight="1" x14ac:dyDescent="0.25">
      <c r="A46" s="48" t="s">
        <v>1</v>
      </c>
      <c r="B46" s="75">
        <f>B19+B30+B44</f>
        <v>1341.99</v>
      </c>
      <c r="C46" s="49"/>
      <c r="D46" s="49"/>
      <c r="E46" s="49"/>
      <c r="F46" s="28"/>
    </row>
    <row r="47" spans="1:6" ht="13" x14ac:dyDescent="0.3">
      <c r="A47" s="29"/>
      <c r="B47" s="24"/>
      <c r="C47" s="29"/>
      <c r="D47" s="29"/>
      <c r="E47" s="29"/>
      <c r="F47" s="29"/>
    </row>
    <row r="48" spans="1:6" ht="13" x14ac:dyDescent="0.3">
      <c r="A48" s="50"/>
      <c r="B48" s="27"/>
      <c r="C48" s="28"/>
      <c r="D48" s="28"/>
      <c r="E48" s="28"/>
      <c r="F48" s="29"/>
    </row>
    <row r="49" spans="1:6" ht="12.65" customHeight="1" x14ac:dyDescent="0.25">
      <c r="A49" s="25"/>
      <c r="B49" s="51"/>
      <c r="C49" s="51"/>
      <c r="D49" s="31"/>
      <c r="E49" s="31"/>
      <c r="F49" s="29"/>
    </row>
    <row r="50" spans="1:6" ht="13" customHeight="1" x14ac:dyDescent="0.25">
      <c r="A50" s="30"/>
      <c r="B50" s="29"/>
      <c r="C50" s="31"/>
      <c r="D50" s="29"/>
      <c r="E50" s="31"/>
      <c r="F50" s="29"/>
    </row>
    <row r="51" spans="1:6" x14ac:dyDescent="0.25">
      <c r="A51" s="30"/>
      <c r="B51" s="31"/>
      <c r="C51" s="31"/>
      <c r="D51" s="31"/>
      <c r="E51" s="52"/>
      <c r="F51" s="44"/>
    </row>
    <row r="52" spans="1:6" ht="13" x14ac:dyDescent="0.3">
      <c r="A52" s="25"/>
      <c r="B52" s="27"/>
      <c r="C52" s="28"/>
      <c r="D52" s="28"/>
      <c r="E52" s="28"/>
      <c r="F52" s="29"/>
    </row>
    <row r="53" spans="1:6" ht="13" customHeight="1" x14ac:dyDescent="0.25">
      <c r="A53" s="30"/>
      <c r="B53" s="29"/>
      <c r="C53" s="31"/>
      <c r="D53" s="29"/>
      <c r="E53" s="31"/>
      <c r="F53" s="29"/>
    </row>
    <row r="54" spans="1:6" x14ac:dyDescent="0.25">
      <c r="A54" s="30"/>
      <c r="B54" s="31"/>
      <c r="C54" s="31"/>
      <c r="D54" s="31"/>
      <c r="E54" s="52"/>
      <c r="F54" s="44"/>
    </row>
    <row r="55" spans="1:6" x14ac:dyDescent="0.25">
      <c r="A55" s="35"/>
      <c r="B55" s="35"/>
      <c r="C55" s="35"/>
      <c r="D55" s="35"/>
      <c r="E55" s="52"/>
      <c r="F55" s="44"/>
    </row>
    <row r="56" spans="1:6" x14ac:dyDescent="0.25">
      <c r="A56" s="38"/>
      <c r="B56" s="29"/>
      <c r="C56" s="29"/>
      <c r="D56" s="29"/>
      <c r="E56" s="44"/>
      <c r="F56" s="44"/>
    </row>
    <row r="57" spans="1:6" hidden="1" x14ac:dyDescent="0.25">
      <c r="A57" s="38"/>
      <c r="B57" s="29"/>
      <c r="C57" s="29"/>
      <c r="D57" s="29"/>
      <c r="E57" s="44"/>
      <c r="F57" s="44"/>
    </row>
    <row r="58" spans="1:6" hidden="1" x14ac:dyDescent="0.25"/>
    <row r="59" spans="1:6" hidden="1" x14ac:dyDescent="0.25"/>
    <row r="60" spans="1:6" hidden="1" x14ac:dyDescent="0.25"/>
    <row r="61" spans="1:6" hidden="1" x14ac:dyDescent="0.25"/>
    <row r="62" spans="1:6" ht="12.75" hidden="1" customHeight="1" x14ac:dyDescent="0.25"/>
    <row r="63" spans="1:6" hidden="1" x14ac:dyDescent="0.25"/>
    <row r="64" spans="1:6" hidden="1" x14ac:dyDescent="0.25"/>
    <row r="65" spans="1:6" hidden="1" x14ac:dyDescent="0.25">
      <c r="A65" s="53"/>
      <c r="B65" s="44"/>
      <c r="C65" s="44"/>
      <c r="D65" s="44"/>
      <c r="E65" s="44"/>
      <c r="F65" s="44"/>
    </row>
    <row r="66" spans="1:6" hidden="1" x14ac:dyDescent="0.25">
      <c r="A66" s="53"/>
      <c r="B66" s="44"/>
      <c r="C66" s="44"/>
      <c r="D66" s="44"/>
      <c r="E66" s="44"/>
      <c r="F66" s="44"/>
    </row>
    <row r="67" spans="1:6" hidden="1" x14ac:dyDescent="0.25">
      <c r="A67" s="53"/>
      <c r="B67" s="44"/>
      <c r="C67" s="44"/>
      <c r="D67" s="44"/>
      <c r="E67" s="44"/>
      <c r="F67" s="44"/>
    </row>
    <row r="68" spans="1:6" hidden="1" x14ac:dyDescent="0.25">
      <c r="A68" s="53"/>
      <c r="B68" s="44"/>
      <c r="C68" s="44"/>
      <c r="D68" s="44"/>
      <c r="E68" s="44"/>
      <c r="F68" s="44"/>
    </row>
    <row r="69" spans="1:6" hidden="1" x14ac:dyDescent="0.25">
      <c r="A69" s="53"/>
      <c r="B69" s="44"/>
      <c r="C69" s="44"/>
      <c r="D69" s="44"/>
      <c r="E69" s="44"/>
      <c r="F69" s="44"/>
    </row>
    <row r="70" spans="1:6" hidden="1" x14ac:dyDescent="0.25"/>
    <row r="71" spans="1:6" hidden="1" x14ac:dyDescent="0.25"/>
    <row r="72" spans="1:6" hidden="1" x14ac:dyDescent="0.25"/>
    <row r="73" spans="1:6" hidden="1" x14ac:dyDescent="0.25"/>
    <row r="74" spans="1:6" hidden="1" x14ac:dyDescent="0.25"/>
    <row r="75" spans="1:6" hidden="1" x14ac:dyDescent="0.25"/>
    <row r="76" spans="1:6" hidden="1" x14ac:dyDescent="0.25"/>
    <row r="77" spans="1:6" x14ac:dyDescent="0.25"/>
    <row r="78" spans="1:6" x14ac:dyDescent="0.25"/>
    <row r="79" spans="1:6" x14ac:dyDescent="0.25"/>
    <row r="80" spans="1:6" x14ac:dyDescent="0.25"/>
    <row r="81" x14ac:dyDescent="0.25"/>
    <row r="82" x14ac:dyDescent="0.25"/>
    <row r="83" x14ac:dyDescent="0.25"/>
    <row r="84" x14ac:dyDescent="0.25"/>
    <row r="85" x14ac:dyDescent="0.25"/>
    <row r="86" x14ac:dyDescent="0.25"/>
  </sheetData>
  <sheetProtection formatCells="0" formatRows="0" insertColumns="0" insertRows="0" deleteRows="0"/>
  <mergeCells count="15">
    <mergeCell ref="B7:E7"/>
    <mergeCell ref="B5:E5"/>
    <mergeCell ref="D44:E44"/>
    <mergeCell ref="A1:E1"/>
    <mergeCell ref="A21:E21"/>
    <mergeCell ref="A32:E32"/>
    <mergeCell ref="B2:E2"/>
    <mergeCell ref="B3:E3"/>
    <mergeCell ref="B4:E4"/>
    <mergeCell ref="A8:E8"/>
    <mergeCell ref="A9:E9"/>
    <mergeCell ref="B6:E6"/>
    <mergeCell ref="D19:E19"/>
    <mergeCell ref="D30:E30"/>
    <mergeCell ref="A10:E10"/>
  </mergeCells>
  <dataValidations disablePrompts="1"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4:A43 A12:A18 A23:A27 A28:A2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3 A22 A11" xr:uid="{00000000-0002-0000-0200-000001000000}"/>
  </dataValidations>
  <pageMargins left="0.70866141732283472" right="0.70866141732283472" top="0.74803149606299213" bottom="0.74803149606299213" header="0.31496062992125984" footer="0.31496062992125984"/>
  <pageSetup paperSize="9" scale="53" orientation="landscape" r:id="rId1"/>
  <headerFooter alignWithMargins="0">
    <oddFooter>&amp;LCE Expense Disclosure Workbook 2020&amp;RWorksheet - Travel</oddFooter>
  </headerFooter>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sign-off'!$A$23:$A$24</xm:f>
          </x14:formula1>
          <xm:sqref>B7:E7</xm:sqref>
        </x14:dataValidation>
        <x14:dataValidation type="decimal" operator="greaterThan" allowBlank="1" showInputMessage="1" showErrorMessage="1" error="This cell must contain a dollar figure" xr:uid="{00000000-0002-0000-0200-000004000000}">
          <x14:formula1>
            <xm:f>'Summary and sign-off'!$A$40</xm:f>
          </x14:formula1>
          <xm:sqref>B34:B43 B12:B18 B23:B27 B28:B29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view="pageLayout" zoomScaleNormal="100" workbookViewId="0">
      <selection activeCell="C33" sqref="C33"/>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9.26953125" style="17" customWidth="1"/>
    <col min="7" max="10" width="9.1796875" style="17" hidden="1" customWidth="1"/>
    <col min="11" max="13" width="0" style="17" hidden="1" customWidth="1"/>
    <col min="14" max="16384" width="0" style="17" hidden="1"/>
  </cols>
  <sheetData>
    <row r="1" spans="1:6" ht="26.25" customHeight="1" x14ac:dyDescent="0.25">
      <c r="A1" s="130" t="s">
        <v>5</v>
      </c>
      <c r="B1" s="130"/>
      <c r="C1" s="130"/>
      <c r="D1" s="130"/>
      <c r="E1" s="130"/>
      <c r="F1" s="37"/>
    </row>
    <row r="2" spans="1:6" ht="21" customHeight="1" x14ac:dyDescent="0.25">
      <c r="A2" s="4" t="s">
        <v>2</v>
      </c>
      <c r="B2" s="133" t="str">
        <f>'Summary and sign-off'!B2:F2</f>
        <v>New Zealand Qualifications Authority</v>
      </c>
      <c r="C2" s="133"/>
      <c r="D2" s="133"/>
      <c r="E2" s="133"/>
      <c r="F2" s="37"/>
    </row>
    <row r="3" spans="1:6" ht="21" customHeight="1" x14ac:dyDescent="0.25">
      <c r="A3" s="4" t="s">
        <v>3</v>
      </c>
      <c r="B3" s="133" t="str">
        <f>'Summary and sign-off'!B3:F3</f>
        <v>Dr Karen Poutasi (until 13 April 2020) &amp; Dr Grant Klinkum (from 14 April 2020)</v>
      </c>
      <c r="C3" s="133"/>
      <c r="D3" s="133"/>
      <c r="E3" s="133"/>
      <c r="F3" s="37"/>
    </row>
    <row r="4" spans="1:6" ht="21" customHeight="1" x14ac:dyDescent="0.25">
      <c r="A4" s="4" t="s">
        <v>37</v>
      </c>
      <c r="B4" s="133">
        <f>'Summary and sign-off'!B4:F4</f>
        <v>43647</v>
      </c>
      <c r="C4" s="133"/>
      <c r="D4" s="133"/>
      <c r="E4" s="133"/>
      <c r="F4" s="37"/>
    </row>
    <row r="5" spans="1:6" ht="21" customHeight="1" x14ac:dyDescent="0.25">
      <c r="A5" s="4" t="s">
        <v>38</v>
      </c>
      <c r="B5" s="133">
        <f>'Summary and sign-off'!B5:F5</f>
        <v>44012</v>
      </c>
      <c r="C5" s="133"/>
      <c r="D5" s="133"/>
      <c r="E5" s="133"/>
      <c r="F5" s="37"/>
    </row>
    <row r="6" spans="1:6" ht="21" customHeight="1" x14ac:dyDescent="0.25">
      <c r="A6" s="4" t="s">
        <v>8</v>
      </c>
      <c r="B6" s="128" t="s">
        <v>7</v>
      </c>
      <c r="C6" s="128"/>
      <c r="D6" s="128"/>
      <c r="E6" s="128"/>
      <c r="F6" s="37"/>
    </row>
    <row r="7" spans="1:6" ht="21" customHeight="1" x14ac:dyDescent="0.25">
      <c r="A7" s="4" t="s">
        <v>57</v>
      </c>
      <c r="B7" s="128" t="s">
        <v>68</v>
      </c>
      <c r="C7" s="128"/>
      <c r="D7" s="128"/>
      <c r="E7" s="128"/>
      <c r="F7" s="37"/>
    </row>
    <row r="8" spans="1:6" ht="35.25" customHeight="1" x14ac:dyDescent="0.35">
      <c r="A8" s="143" t="s">
        <v>93</v>
      </c>
      <c r="B8" s="143"/>
      <c r="C8" s="144"/>
      <c r="D8" s="144"/>
      <c r="E8" s="144"/>
      <c r="F8" s="40"/>
    </row>
    <row r="9" spans="1:6" ht="35.25" customHeight="1" x14ac:dyDescent="0.35">
      <c r="A9" s="141" t="s">
        <v>76</v>
      </c>
      <c r="B9" s="142"/>
      <c r="C9" s="142"/>
      <c r="D9" s="142"/>
      <c r="E9" s="142"/>
      <c r="F9" s="40"/>
    </row>
    <row r="10" spans="1:6" ht="27" customHeight="1" x14ac:dyDescent="0.25">
      <c r="A10" s="34" t="s">
        <v>94</v>
      </c>
      <c r="B10" s="34" t="s">
        <v>10</v>
      </c>
      <c r="C10" s="34" t="s">
        <v>46</v>
      </c>
      <c r="D10" s="34" t="s">
        <v>44</v>
      </c>
      <c r="E10" s="34" t="s">
        <v>36</v>
      </c>
      <c r="F10" s="25"/>
    </row>
    <row r="11" spans="1:6" s="66" customFormat="1" hidden="1" x14ac:dyDescent="0.25">
      <c r="A11" s="86"/>
      <c r="B11" s="87"/>
      <c r="C11" s="91"/>
      <c r="D11" s="91"/>
      <c r="E11" s="92"/>
      <c r="F11" s="2"/>
    </row>
    <row r="12" spans="1:6" s="66" customFormat="1" x14ac:dyDescent="0.25">
      <c r="A12" s="90"/>
      <c r="B12" s="87"/>
      <c r="C12" s="91"/>
      <c r="D12" s="91"/>
      <c r="E12" s="92"/>
      <c r="F12" s="2"/>
    </row>
    <row r="13" spans="1:6" s="66" customFormat="1" x14ac:dyDescent="0.25">
      <c r="A13" s="90"/>
      <c r="B13" s="87"/>
      <c r="C13" s="91"/>
      <c r="D13" s="91"/>
      <c r="E13" s="92"/>
      <c r="F13" s="2"/>
    </row>
    <row r="14" spans="1:6" s="66" customFormat="1" x14ac:dyDescent="0.25">
      <c r="A14" s="90"/>
      <c r="B14" s="87"/>
      <c r="C14" s="91"/>
      <c r="D14" s="91"/>
      <c r="E14" s="92"/>
      <c r="F14" s="2"/>
    </row>
    <row r="15" spans="1:6" s="66" customFormat="1" x14ac:dyDescent="0.25">
      <c r="A15" s="90"/>
      <c r="B15" s="87"/>
      <c r="C15" s="91" t="s">
        <v>103</v>
      </c>
      <c r="D15" s="91"/>
      <c r="E15" s="92"/>
      <c r="F15" s="2"/>
    </row>
    <row r="16" spans="1:6" s="66" customFormat="1" x14ac:dyDescent="0.25">
      <c r="A16" s="90"/>
      <c r="B16" s="87"/>
      <c r="C16" s="91"/>
      <c r="D16" s="91"/>
      <c r="E16" s="92"/>
      <c r="F16" s="2"/>
    </row>
    <row r="17" spans="1:6" s="66" customFormat="1" x14ac:dyDescent="0.25">
      <c r="A17" s="90"/>
      <c r="B17" s="87"/>
      <c r="C17" s="91"/>
      <c r="D17" s="91"/>
      <c r="E17" s="92"/>
      <c r="F17" s="2"/>
    </row>
    <row r="18" spans="1:6" s="66" customFormat="1" x14ac:dyDescent="0.25">
      <c r="A18" s="90"/>
      <c r="B18" s="87"/>
      <c r="C18" s="91"/>
      <c r="D18" s="91"/>
      <c r="E18" s="92"/>
      <c r="F18" s="2"/>
    </row>
    <row r="19" spans="1:6" s="66" customFormat="1" x14ac:dyDescent="0.25">
      <c r="A19" s="90"/>
      <c r="B19" s="87"/>
      <c r="C19" s="91"/>
      <c r="D19" s="91"/>
      <c r="E19" s="92"/>
      <c r="F19" s="2"/>
    </row>
    <row r="20" spans="1:6" s="66" customFormat="1" x14ac:dyDescent="0.25">
      <c r="A20" s="90"/>
      <c r="B20" s="87"/>
      <c r="C20" s="91"/>
      <c r="D20" s="91"/>
      <c r="E20" s="92"/>
      <c r="F20" s="2"/>
    </row>
    <row r="21" spans="1:6" s="66" customFormat="1" x14ac:dyDescent="0.25">
      <c r="A21" s="90"/>
      <c r="B21" s="87"/>
      <c r="C21" s="91"/>
      <c r="D21" s="91"/>
      <c r="E21" s="92"/>
      <c r="F21" s="2"/>
    </row>
    <row r="22" spans="1:6" s="66" customFormat="1" x14ac:dyDescent="0.25">
      <c r="A22" s="86"/>
      <c r="B22" s="87"/>
      <c r="C22" s="91"/>
      <c r="D22" s="91"/>
      <c r="E22" s="92"/>
      <c r="F22" s="2"/>
    </row>
    <row r="23" spans="1:6" s="66" customFormat="1" x14ac:dyDescent="0.25">
      <c r="A23" s="86"/>
      <c r="B23" s="87"/>
      <c r="C23" s="91"/>
      <c r="D23" s="91"/>
      <c r="E23" s="92"/>
      <c r="F23" s="2"/>
    </row>
    <row r="24" spans="1:6" s="66" customFormat="1" ht="11.25" hidden="1" customHeight="1" x14ac:dyDescent="0.25">
      <c r="A24" s="86"/>
      <c r="B24" s="87"/>
      <c r="C24" s="91"/>
      <c r="D24" s="91"/>
      <c r="E24" s="92"/>
      <c r="F24" s="2"/>
    </row>
    <row r="25" spans="1:6" ht="34.5" customHeight="1" x14ac:dyDescent="0.25">
      <c r="A25" s="67" t="s">
        <v>73</v>
      </c>
      <c r="B25" s="79">
        <f>SUM(B11:B24)</f>
        <v>0</v>
      </c>
      <c r="C25" s="97"/>
      <c r="D25" s="134"/>
      <c r="E25" s="134"/>
      <c r="F25" s="2"/>
    </row>
    <row r="26" spans="1:6" ht="13" x14ac:dyDescent="0.3">
      <c r="A26" s="23"/>
      <c r="B26" s="22"/>
      <c r="C26" s="22"/>
      <c r="D26" s="22"/>
      <c r="E26" s="22"/>
      <c r="F26" s="37"/>
    </row>
    <row r="27" spans="1:6" ht="13" x14ac:dyDescent="0.3">
      <c r="A27" s="23"/>
      <c r="B27" s="24"/>
      <c r="C27" s="29"/>
      <c r="D27" s="22"/>
      <c r="E27" s="22"/>
      <c r="F27" s="37"/>
    </row>
    <row r="28" spans="1:6" ht="12.75" customHeight="1" x14ac:dyDescent="0.25">
      <c r="A28" s="25"/>
      <c r="B28" s="25"/>
      <c r="C28" s="25"/>
      <c r="D28" s="25"/>
      <c r="E28" s="25"/>
      <c r="F28" s="37"/>
    </row>
    <row r="29" spans="1:6" x14ac:dyDescent="0.25">
      <c r="A29" s="25"/>
      <c r="B29" s="30"/>
      <c r="C29" s="41"/>
      <c r="D29" s="42"/>
      <c r="E29" s="42"/>
      <c r="F29" s="37"/>
    </row>
    <row r="30" spans="1:6" ht="13" x14ac:dyDescent="0.3">
      <c r="A30" s="25"/>
      <c r="B30" s="27"/>
      <c r="C30" s="28"/>
      <c r="D30" s="28"/>
      <c r="E30" s="28"/>
      <c r="F30" s="29"/>
    </row>
    <row r="31" spans="1:6" x14ac:dyDescent="0.25">
      <c r="A31" s="30"/>
      <c r="B31" s="30"/>
      <c r="C31" s="41"/>
      <c r="D31" s="41"/>
      <c r="E31" s="41"/>
      <c r="F31" s="37"/>
    </row>
    <row r="32" spans="1:6" ht="12.75" customHeight="1" x14ac:dyDescent="0.25">
      <c r="A32" s="30"/>
      <c r="B32" s="30"/>
      <c r="C32" s="43"/>
      <c r="D32" s="43"/>
      <c r="E32" s="32"/>
      <c r="F32" s="37"/>
    </row>
    <row r="33" spans="1:6" x14ac:dyDescent="0.25">
      <c r="A33" s="22"/>
      <c r="B33" s="22"/>
      <c r="C33" s="22"/>
      <c r="D33" s="22"/>
      <c r="E33" s="22"/>
      <c r="F33" s="37"/>
    </row>
    <row r="34" spans="1:6" hidden="1" x14ac:dyDescent="0.25"/>
    <row r="35" spans="1:6" hidden="1" x14ac:dyDescent="0.25"/>
    <row r="36" spans="1:6" hidden="1" x14ac:dyDescent="0.25"/>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x14ac:dyDescent="0.25"/>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fitToHeight="0" orientation="landscape" r:id="rId1"/>
  <headerFooter alignWithMargins="0">
    <oddFooter>&amp;LCE Expense Disclosure Workbook 2020&amp;RWorksheet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sign-off'!$A$23:$A$24</xm:f>
          </x14:formula1>
          <xm:sqref>B7:E7</xm:sqref>
        </x14:dataValidation>
        <x14:dataValidation type="decimal" operator="greaterThan" allowBlank="1" showInputMessage="1" showErrorMessage="1" error="This cell must contain a dollar figure" xr:uid="{00000000-0002-0000-0300-000004000000}">
          <x14:formula1>
            <xm:f>'Summary and sign-off'!$A$40</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2"/>
  <sheetViews>
    <sheetView view="pageLayout" zoomScaleNormal="100" workbookViewId="0">
      <selection activeCell="A3" sqref="A3"/>
    </sheetView>
  </sheetViews>
  <sheetFormatPr defaultColWidth="0" defaultRowHeight="12.5" zeroHeight="1" x14ac:dyDescent="0.25"/>
  <cols>
    <col min="1" max="1" width="35.7265625" style="17" customWidth="1"/>
    <col min="2" max="2" width="14.26953125" style="17" customWidth="1"/>
    <col min="3" max="3" width="71.453125" style="17" customWidth="1"/>
    <col min="4" max="4" width="50" style="17" customWidth="1"/>
    <col min="5" max="5" width="21.453125" style="17" customWidth="1"/>
    <col min="6" max="6" width="36.81640625" style="17" customWidth="1"/>
    <col min="7" max="10" width="9.1796875" style="17" hidden="1" customWidth="1"/>
    <col min="11" max="13" width="0" style="17" hidden="1" customWidth="1"/>
    <col min="14" max="16384" width="9.1796875" style="17" hidden="1"/>
  </cols>
  <sheetData>
    <row r="1" spans="1:6" ht="26.25" customHeight="1" x14ac:dyDescent="0.25">
      <c r="A1" s="130" t="s">
        <v>5</v>
      </c>
      <c r="B1" s="130"/>
      <c r="C1" s="130"/>
      <c r="D1" s="130"/>
      <c r="E1" s="130"/>
      <c r="F1" s="26"/>
    </row>
    <row r="2" spans="1:6" ht="21" customHeight="1" x14ac:dyDescent="0.25">
      <c r="A2" s="4" t="s">
        <v>2</v>
      </c>
      <c r="B2" s="133" t="str">
        <f>'Summary and sign-off'!B2:F2</f>
        <v>New Zealand Qualifications Authority</v>
      </c>
      <c r="C2" s="133"/>
      <c r="D2" s="133"/>
      <c r="E2" s="133"/>
      <c r="F2" s="26"/>
    </row>
    <row r="3" spans="1:6" ht="21" customHeight="1" x14ac:dyDescent="0.25">
      <c r="A3" s="4" t="s">
        <v>3</v>
      </c>
      <c r="B3" s="133" t="str">
        <f>'Summary and sign-off'!B3:F3</f>
        <v>Dr Karen Poutasi (until 13 April 2020) &amp; Dr Grant Klinkum (from 14 April 2020)</v>
      </c>
      <c r="C3" s="133"/>
      <c r="D3" s="133"/>
      <c r="E3" s="133"/>
      <c r="F3" s="26"/>
    </row>
    <row r="4" spans="1:6" ht="21" customHeight="1" x14ac:dyDescent="0.25">
      <c r="A4" s="4" t="s">
        <v>37</v>
      </c>
      <c r="B4" s="133">
        <f>'Summary and sign-off'!B4:F4</f>
        <v>43647</v>
      </c>
      <c r="C4" s="133"/>
      <c r="D4" s="133"/>
      <c r="E4" s="133"/>
      <c r="F4" s="26"/>
    </row>
    <row r="5" spans="1:6" ht="21" customHeight="1" x14ac:dyDescent="0.25">
      <c r="A5" s="4" t="s">
        <v>38</v>
      </c>
      <c r="B5" s="133">
        <f>'Summary and sign-off'!B5:F5</f>
        <v>44012</v>
      </c>
      <c r="C5" s="133"/>
      <c r="D5" s="133"/>
      <c r="E5" s="133"/>
      <c r="F5" s="26"/>
    </row>
    <row r="6" spans="1:6" ht="21" customHeight="1" x14ac:dyDescent="0.25">
      <c r="A6" s="4" t="s">
        <v>8</v>
      </c>
      <c r="B6" s="128" t="s">
        <v>7</v>
      </c>
      <c r="C6" s="128"/>
      <c r="D6" s="128"/>
      <c r="E6" s="128"/>
      <c r="F6" s="33"/>
    </row>
    <row r="7" spans="1:6" ht="21" customHeight="1" x14ac:dyDescent="0.25">
      <c r="A7" s="4" t="s">
        <v>57</v>
      </c>
      <c r="B7" s="128" t="s">
        <v>68</v>
      </c>
      <c r="C7" s="128"/>
      <c r="D7" s="128"/>
      <c r="E7" s="128"/>
      <c r="F7" s="33"/>
    </row>
    <row r="8" spans="1:6" ht="35.25" customHeight="1" x14ac:dyDescent="0.25">
      <c r="A8" s="137" t="s">
        <v>0</v>
      </c>
      <c r="B8" s="137"/>
      <c r="C8" s="144"/>
      <c r="D8" s="144"/>
      <c r="E8" s="144"/>
      <c r="F8" s="26"/>
    </row>
    <row r="9" spans="1:6" ht="35.25" customHeight="1" x14ac:dyDescent="0.25">
      <c r="A9" s="145" t="s">
        <v>72</v>
      </c>
      <c r="B9" s="146"/>
      <c r="C9" s="146"/>
      <c r="D9" s="146"/>
      <c r="E9" s="146"/>
      <c r="F9" s="26"/>
    </row>
    <row r="10" spans="1:6" ht="27" customHeight="1" x14ac:dyDescent="0.25">
      <c r="A10" s="34" t="s">
        <v>27</v>
      </c>
      <c r="B10" s="34" t="s">
        <v>10</v>
      </c>
      <c r="C10" s="34" t="s">
        <v>28</v>
      </c>
      <c r="D10" s="34" t="s">
        <v>95</v>
      </c>
      <c r="E10" s="34" t="s">
        <v>36</v>
      </c>
      <c r="F10" s="35"/>
    </row>
    <row r="11" spans="1:6" s="66" customFormat="1" hidden="1" x14ac:dyDescent="0.25">
      <c r="A11" s="86"/>
      <c r="B11" s="87"/>
      <c r="C11" s="91"/>
      <c r="D11" s="91"/>
      <c r="E11" s="92"/>
      <c r="F11" s="3"/>
    </row>
    <row r="12" spans="1:6" s="66" customFormat="1" x14ac:dyDescent="0.25">
      <c r="A12" s="90"/>
      <c r="B12" s="87"/>
      <c r="C12" s="91"/>
      <c r="D12" s="91"/>
      <c r="E12" s="92"/>
      <c r="F12" s="3"/>
    </row>
    <row r="13" spans="1:6" s="66" customFormat="1" x14ac:dyDescent="0.25">
      <c r="A13" s="125" t="s">
        <v>120</v>
      </c>
      <c r="B13" s="87">
        <v>535.01</v>
      </c>
      <c r="C13" s="91" t="s">
        <v>134</v>
      </c>
      <c r="D13" s="91" t="s">
        <v>133</v>
      </c>
      <c r="E13" s="92" t="s">
        <v>119</v>
      </c>
      <c r="F13" s="3"/>
    </row>
    <row r="14" spans="1:6" s="66" customFormat="1" x14ac:dyDescent="0.25">
      <c r="A14" s="125" t="s">
        <v>110</v>
      </c>
      <c r="B14" s="87">
        <v>683.59</v>
      </c>
      <c r="C14" s="91" t="s">
        <v>111</v>
      </c>
      <c r="D14" s="91" t="s">
        <v>100</v>
      </c>
      <c r="E14" s="92" t="s">
        <v>101</v>
      </c>
      <c r="F14" s="3"/>
    </row>
    <row r="15" spans="1:6" s="66" customFormat="1" x14ac:dyDescent="0.25">
      <c r="A15" s="125" t="s">
        <v>118</v>
      </c>
      <c r="B15" s="87">
        <v>91.3</v>
      </c>
      <c r="C15" s="91" t="s">
        <v>135</v>
      </c>
      <c r="D15" s="91" t="s">
        <v>115</v>
      </c>
      <c r="E15" s="92" t="s">
        <v>119</v>
      </c>
      <c r="F15" s="3"/>
    </row>
    <row r="16" spans="1:6" s="66" customFormat="1" x14ac:dyDescent="0.25">
      <c r="A16" s="125" t="s">
        <v>116</v>
      </c>
      <c r="B16" s="87">
        <v>445.22</v>
      </c>
      <c r="C16" s="126" t="s">
        <v>112</v>
      </c>
      <c r="D16" s="91" t="s">
        <v>102</v>
      </c>
      <c r="E16" s="92" t="s">
        <v>101</v>
      </c>
      <c r="F16" s="3"/>
    </row>
    <row r="17" spans="1:6" s="66" customFormat="1" x14ac:dyDescent="0.25">
      <c r="A17" s="125" t="s">
        <v>117</v>
      </c>
      <c r="B17" s="87">
        <v>102.55</v>
      </c>
      <c r="C17" s="126" t="s">
        <v>113</v>
      </c>
      <c r="D17" s="91" t="s">
        <v>102</v>
      </c>
      <c r="E17" s="92" t="s">
        <v>101</v>
      </c>
      <c r="F17" s="3"/>
    </row>
    <row r="18" spans="1:6" s="66" customFormat="1" x14ac:dyDescent="0.25">
      <c r="A18" s="125"/>
      <c r="B18" s="87"/>
      <c r="C18" s="91"/>
      <c r="D18" s="91"/>
      <c r="E18" s="92"/>
      <c r="F18" s="3"/>
    </row>
    <row r="19" spans="1:6" s="66" customFormat="1" x14ac:dyDescent="0.25">
      <c r="A19" s="90"/>
      <c r="B19" s="87"/>
      <c r="C19" s="91"/>
      <c r="D19" s="91"/>
      <c r="E19" s="92"/>
      <c r="F19" s="3"/>
    </row>
    <row r="20" spans="1:6" s="66" customFormat="1" x14ac:dyDescent="0.25">
      <c r="A20" s="90"/>
      <c r="B20" s="87"/>
      <c r="C20" s="91"/>
      <c r="D20" s="91"/>
      <c r="E20" s="92"/>
      <c r="F20" s="3"/>
    </row>
    <row r="21" spans="1:6" s="66" customFormat="1" x14ac:dyDescent="0.25">
      <c r="A21" s="86"/>
      <c r="B21" s="87"/>
      <c r="C21" s="91"/>
      <c r="D21" s="91"/>
      <c r="E21" s="92"/>
      <c r="F21" s="3"/>
    </row>
    <row r="22" spans="1:6" s="66" customFormat="1" x14ac:dyDescent="0.25">
      <c r="A22" s="86"/>
      <c r="B22" s="87"/>
      <c r="C22" s="91"/>
      <c r="D22" s="91"/>
      <c r="E22" s="92"/>
      <c r="F22" s="3"/>
    </row>
    <row r="23" spans="1:6" s="66" customFormat="1" hidden="1" x14ac:dyDescent="0.25">
      <c r="A23" s="86"/>
      <c r="B23" s="87"/>
      <c r="C23" s="91"/>
      <c r="D23" s="91"/>
      <c r="E23" s="92"/>
      <c r="F23" s="3"/>
    </row>
    <row r="24" spans="1:6" ht="34.5" customHeight="1" x14ac:dyDescent="0.25">
      <c r="A24" s="67" t="s">
        <v>77</v>
      </c>
      <c r="B24" s="79">
        <f>SUM(B11:B23)</f>
        <v>1857.6699999999998</v>
      </c>
      <c r="C24" s="97"/>
      <c r="D24" s="134"/>
      <c r="E24" s="134"/>
      <c r="F24" s="36"/>
    </row>
    <row r="25" spans="1:6" ht="14.15" customHeight="1" x14ac:dyDescent="0.25">
      <c r="A25" s="37"/>
      <c r="B25" s="29"/>
      <c r="C25" s="22"/>
      <c r="D25" s="22"/>
      <c r="E25" s="22"/>
      <c r="F25" s="26"/>
    </row>
    <row r="26" spans="1:6" hidden="1" x14ac:dyDescent="0.25">
      <c r="A26" s="22"/>
      <c r="B26" s="22"/>
      <c r="C26" s="22"/>
      <c r="D26" s="22"/>
      <c r="E26" s="37"/>
    </row>
    <row r="27" spans="1:6" ht="12.75" hidden="1" customHeight="1" x14ac:dyDescent="0.25"/>
    <row r="28" spans="1:6" hidden="1" x14ac:dyDescent="0.25">
      <c r="A28" s="39"/>
      <c r="B28" s="39"/>
      <c r="C28" s="39"/>
      <c r="D28" s="39"/>
      <c r="E28" s="39"/>
      <c r="F28" s="26"/>
    </row>
    <row r="29" spans="1:6" hidden="1" x14ac:dyDescent="0.25">
      <c r="A29" s="39"/>
      <c r="B29" s="39"/>
      <c r="C29" s="39"/>
      <c r="D29" s="39"/>
      <c r="E29" s="39"/>
      <c r="F29" s="26"/>
    </row>
    <row r="30" spans="1:6" hidden="1" x14ac:dyDescent="0.25">
      <c r="A30" s="39"/>
      <c r="B30" s="39"/>
      <c r="C30" s="39"/>
      <c r="D30" s="39"/>
      <c r="E30" s="39"/>
      <c r="F30" s="26"/>
    </row>
    <row r="31" spans="1:6" hidden="1" x14ac:dyDescent="0.25">
      <c r="A31" s="39"/>
      <c r="B31" s="39"/>
      <c r="C31" s="39"/>
      <c r="D31" s="39"/>
      <c r="E31" s="39"/>
      <c r="F31" s="26"/>
    </row>
    <row r="32" spans="1:6" hidden="1" x14ac:dyDescent="0.25">
      <c r="A32" s="39"/>
      <c r="B32" s="39"/>
      <c r="C32" s="39"/>
      <c r="D32" s="39"/>
      <c r="E32" s="39"/>
      <c r="F32" s="26"/>
    </row>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x14ac:dyDescent="0.25"/>
    <row r="45" x14ac:dyDescent="0.25"/>
    <row r="46" x14ac:dyDescent="0.25"/>
    <row r="47" x14ac:dyDescent="0.25"/>
    <row r="48" x14ac:dyDescent="0.25"/>
    <row r="49" x14ac:dyDescent="0.25"/>
    <row r="50" x14ac:dyDescent="0.25"/>
    <row r="51" x14ac:dyDescent="0.25"/>
    <row r="52" x14ac:dyDescent="0.25"/>
  </sheetData>
  <sheetProtection formatCells="0" insertRows="0" deleteRows="0"/>
  <mergeCells count="10">
    <mergeCell ref="D24:E24"/>
    <mergeCell ref="B6:E6"/>
    <mergeCell ref="B5:E5"/>
    <mergeCell ref="B7:E7"/>
    <mergeCell ref="A1:E1"/>
    <mergeCell ref="B2:E2"/>
    <mergeCell ref="B3:E3"/>
    <mergeCell ref="B4:E4"/>
    <mergeCell ref="A9:E9"/>
    <mergeCell ref="A8:E8"/>
  </mergeCells>
  <dataValidations disablePrompts="1"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8:A23 A11:A17"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fitToHeight="0" orientation="landscape" r:id="rId1"/>
  <headerFooter alignWithMargins="0">
    <oddFooter>&amp;LCE Expense Disclosure Workbook 2020&amp;RWorksheet - All other expenses</oddFooter>
  </headerFooter>
  <legacy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sign-off'!$A$21:$A$22</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sign-off'!$A$23:$A$24</xm:f>
          </x14:formula1>
          <xm:sqref>B7:E7</xm:sqref>
        </x14:dataValidation>
        <x14:dataValidation type="decimal" operator="greaterThan" allowBlank="1" showInputMessage="1" showErrorMessage="1" error="This cell must contain a dollar figure" xr:uid="{00000000-0002-0000-0400-000004000000}">
          <x14:formula1>
            <xm:f>'Summary and sign-off'!$A$40</xm:f>
          </x14:formula1>
          <xm:sqref>B18:B23 B11:B17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7"/>
  <sheetViews>
    <sheetView tabSelected="1" topLeftCell="A9" zoomScaleNormal="100" workbookViewId="0">
      <selection activeCell="F58" sqref="F58"/>
    </sheetView>
  </sheetViews>
  <sheetFormatPr defaultColWidth="0" defaultRowHeight="12.5" zeroHeight="1" x14ac:dyDescent="0.25"/>
  <cols>
    <col min="1" max="1" width="35.7265625" style="17" customWidth="1"/>
    <col min="2" max="2" width="46.81640625" style="17" customWidth="1"/>
    <col min="3" max="3" width="22.1796875" style="17" customWidth="1"/>
    <col min="4" max="4" width="25.453125" style="17" customWidth="1"/>
    <col min="5" max="6" width="35.7265625" style="17" customWidth="1"/>
    <col min="7" max="7" width="38" style="17" customWidth="1"/>
    <col min="8" max="10" width="9.1796875" style="17" hidden="1" customWidth="1"/>
    <col min="11" max="15" width="0" style="17" hidden="1" customWidth="1"/>
    <col min="16" max="16384" width="0" style="17" hidden="1"/>
  </cols>
  <sheetData>
    <row r="1" spans="1:6" ht="26.25" customHeight="1" x14ac:dyDescent="0.25">
      <c r="A1" s="130" t="s">
        <v>11</v>
      </c>
      <c r="B1" s="130"/>
      <c r="C1" s="130"/>
      <c r="D1" s="130"/>
      <c r="E1" s="130"/>
      <c r="F1" s="130"/>
    </row>
    <row r="2" spans="1:6" ht="21" customHeight="1" x14ac:dyDescent="0.25">
      <c r="A2" s="4" t="s">
        <v>2</v>
      </c>
      <c r="B2" s="133" t="str">
        <f>'Summary and sign-off'!B2:F2</f>
        <v>New Zealand Qualifications Authority</v>
      </c>
      <c r="C2" s="133"/>
      <c r="D2" s="133"/>
      <c r="E2" s="133"/>
      <c r="F2" s="133"/>
    </row>
    <row r="3" spans="1:6" ht="21" customHeight="1" x14ac:dyDescent="0.25">
      <c r="A3" s="4" t="s">
        <v>3</v>
      </c>
      <c r="B3" s="133" t="str">
        <f>'Summary and sign-off'!B3:F3</f>
        <v>Dr Karen Poutasi (until 13 April 2020) &amp; Dr Grant Klinkum (from 14 April 2020)</v>
      </c>
      <c r="C3" s="133"/>
      <c r="D3" s="133"/>
      <c r="E3" s="133"/>
      <c r="F3" s="133"/>
    </row>
    <row r="4" spans="1:6" ht="21" customHeight="1" x14ac:dyDescent="0.25">
      <c r="A4" s="4" t="s">
        <v>37</v>
      </c>
      <c r="B4" s="133">
        <f>'Summary and sign-off'!B4:F4</f>
        <v>43647</v>
      </c>
      <c r="C4" s="133"/>
      <c r="D4" s="133"/>
      <c r="E4" s="133"/>
      <c r="F4" s="133"/>
    </row>
    <row r="5" spans="1:6" ht="21" customHeight="1" x14ac:dyDescent="0.25">
      <c r="A5" s="4" t="s">
        <v>38</v>
      </c>
      <c r="B5" s="133">
        <f>'Summary and sign-off'!B5:F5</f>
        <v>44012</v>
      </c>
      <c r="C5" s="133"/>
      <c r="D5" s="133"/>
      <c r="E5" s="133"/>
      <c r="F5" s="133"/>
    </row>
    <row r="6" spans="1:6" ht="21" customHeight="1" x14ac:dyDescent="0.25">
      <c r="A6" s="4" t="s">
        <v>98</v>
      </c>
      <c r="B6" s="128" t="s">
        <v>7</v>
      </c>
      <c r="C6" s="128"/>
      <c r="D6" s="128"/>
      <c r="E6" s="128"/>
      <c r="F6" s="128"/>
    </row>
    <row r="7" spans="1:6" ht="21" customHeight="1" x14ac:dyDescent="0.25">
      <c r="A7" s="4" t="s">
        <v>57</v>
      </c>
      <c r="B7" s="128" t="s">
        <v>68</v>
      </c>
      <c r="C7" s="128"/>
      <c r="D7" s="128"/>
      <c r="E7" s="128"/>
      <c r="F7" s="128"/>
    </row>
    <row r="8" spans="1:6" ht="36" customHeight="1" x14ac:dyDescent="0.25">
      <c r="A8" s="137" t="s">
        <v>29</v>
      </c>
      <c r="B8" s="137"/>
      <c r="C8" s="137"/>
      <c r="D8" s="137"/>
      <c r="E8" s="137"/>
      <c r="F8" s="137"/>
    </row>
    <row r="9" spans="1:6" ht="36" customHeight="1" x14ac:dyDescent="0.25">
      <c r="A9" s="145" t="s">
        <v>75</v>
      </c>
      <c r="B9" s="146"/>
      <c r="C9" s="146"/>
      <c r="D9" s="146"/>
      <c r="E9" s="146"/>
      <c r="F9" s="146"/>
    </row>
    <row r="10" spans="1:6" ht="39" customHeight="1" x14ac:dyDescent="0.25">
      <c r="A10" s="18" t="s">
        <v>27</v>
      </c>
      <c r="B10" s="9" t="s">
        <v>96</v>
      </c>
      <c r="C10" s="9" t="s">
        <v>41</v>
      </c>
      <c r="D10" s="9" t="s">
        <v>12</v>
      </c>
      <c r="E10" s="9" t="s">
        <v>42</v>
      </c>
      <c r="F10" s="9" t="s">
        <v>71</v>
      </c>
    </row>
    <row r="11" spans="1:6" s="66" customFormat="1" hidden="1" x14ac:dyDescent="0.25">
      <c r="A11" s="90"/>
      <c r="B11" s="91"/>
      <c r="C11" s="96"/>
      <c r="D11" s="91"/>
      <c r="E11" s="93"/>
      <c r="F11" s="92"/>
    </row>
    <row r="12" spans="1:6" s="66" customFormat="1" x14ac:dyDescent="0.25">
      <c r="A12" s="90"/>
      <c r="B12" s="94"/>
      <c r="C12" s="96"/>
      <c r="D12" s="94"/>
      <c r="E12" s="93"/>
      <c r="F12" s="95"/>
    </row>
    <row r="13" spans="1:6" s="66" customFormat="1" x14ac:dyDescent="0.25">
      <c r="A13" s="125"/>
      <c r="B13" s="94"/>
      <c r="C13" s="96"/>
      <c r="D13" s="94"/>
      <c r="E13" s="93"/>
      <c r="F13" s="95"/>
    </row>
    <row r="14" spans="1:6" s="66" customFormat="1" x14ac:dyDescent="0.25">
      <c r="A14" s="125"/>
      <c r="B14" s="94" t="s">
        <v>114</v>
      </c>
      <c r="C14" s="96"/>
      <c r="D14" s="94"/>
      <c r="E14" s="93"/>
      <c r="F14" s="95"/>
    </row>
    <row r="15" spans="1:6" s="66" customFormat="1" x14ac:dyDescent="0.25">
      <c r="A15" s="125"/>
      <c r="B15" s="94"/>
      <c r="C15" s="96"/>
      <c r="D15" s="94"/>
      <c r="E15" s="93"/>
      <c r="F15" s="95"/>
    </row>
    <row r="16" spans="1:6" s="66" customFormat="1" x14ac:dyDescent="0.25">
      <c r="A16" s="125"/>
      <c r="B16" s="94"/>
      <c r="C16" s="96"/>
      <c r="D16" s="94"/>
      <c r="E16" s="93"/>
      <c r="F16" s="95"/>
    </row>
    <row r="17" spans="1:7" s="66" customFormat="1" x14ac:dyDescent="0.25">
      <c r="A17" s="90"/>
      <c r="B17" s="94"/>
      <c r="C17" s="96"/>
      <c r="D17" s="94"/>
      <c r="E17" s="93"/>
      <c r="F17" s="95"/>
    </row>
    <row r="18" spans="1:7" s="66" customFormat="1" x14ac:dyDescent="0.25">
      <c r="A18" s="90"/>
      <c r="B18" s="94"/>
      <c r="C18" s="96"/>
      <c r="D18" s="94"/>
      <c r="E18" s="93"/>
      <c r="F18" s="95"/>
    </row>
    <row r="19" spans="1:7" s="66" customFormat="1" x14ac:dyDescent="0.25">
      <c r="A19" s="90"/>
      <c r="B19" s="94"/>
      <c r="C19" s="96"/>
      <c r="D19" s="94"/>
      <c r="E19" s="93"/>
      <c r="F19" s="95"/>
    </row>
    <row r="20" spans="1:7" s="66" customFormat="1" x14ac:dyDescent="0.25">
      <c r="A20" s="90"/>
      <c r="B20" s="94"/>
      <c r="C20" s="96"/>
      <c r="D20" s="94"/>
      <c r="E20" s="93"/>
      <c r="F20" s="95"/>
    </row>
    <row r="21" spans="1:7" s="66" customFormat="1" x14ac:dyDescent="0.25">
      <c r="A21" s="90"/>
      <c r="B21" s="94"/>
      <c r="C21" s="96"/>
      <c r="D21" s="94"/>
      <c r="E21" s="93"/>
      <c r="F21" s="95"/>
    </row>
    <row r="22" spans="1:7" s="66" customFormat="1" x14ac:dyDescent="0.25">
      <c r="A22" s="90"/>
      <c r="B22" s="94"/>
      <c r="C22" s="96"/>
      <c r="D22" s="94"/>
      <c r="E22" s="93"/>
      <c r="F22" s="95"/>
    </row>
    <row r="23" spans="1:7" s="66" customFormat="1" x14ac:dyDescent="0.25">
      <c r="A23" s="90"/>
      <c r="B23" s="94"/>
      <c r="C23" s="96"/>
      <c r="D23" s="94"/>
      <c r="E23" s="93"/>
      <c r="F23" s="95"/>
    </row>
    <row r="24" spans="1:7" s="66" customFormat="1" hidden="1" x14ac:dyDescent="0.25">
      <c r="A24" s="90"/>
      <c r="B24" s="91"/>
      <c r="C24" s="96"/>
      <c r="D24" s="91"/>
      <c r="E24" s="93"/>
      <c r="F24" s="92"/>
    </row>
    <row r="25" spans="1:7" ht="34.5" customHeight="1" x14ac:dyDescent="0.25">
      <c r="A25" s="68" t="s">
        <v>97</v>
      </c>
      <c r="B25" s="69" t="s">
        <v>14</v>
      </c>
      <c r="C25" s="70">
        <f>C26+C27</f>
        <v>0</v>
      </c>
      <c r="D25" s="101"/>
      <c r="E25" s="147"/>
      <c r="F25" s="147"/>
      <c r="G25" s="66"/>
    </row>
    <row r="26" spans="1:7" ht="25.5" customHeight="1" x14ac:dyDescent="0.35">
      <c r="A26" s="71"/>
      <c r="B26" s="72" t="s">
        <v>15</v>
      </c>
      <c r="C26" s="73">
        <f>COUNTIF(C11:C24,'Summary and sign-off'!A38)</f>
        <v>0</v>
      </c>
      <c r="D26" s="19"/>
      <c r="E26" s="20"/>
      <c r="F26" s="21"/>
    </row>
    <row r="27" spans="1:7" ht="25.5" customHeight="1" x14ac:dyDescent="0.35">
      <c r="A27" s="71"/>
      <c r="B27" s="72" t="s">
        <v>13</v>
      </c>
      <c r="C27" s="73">
        <f>COUNTIF(C11:C24,'Summary and sign-off'!A39)</f>
        <v>0</v>
      </c>
      <c r="D27" s="19"/>
      <c r="E27" s="20"/>
      <c r="F27" s="21"/>
    </row>
    <row r="28" spans="1:7" ht="13" x14ac:dyDescent="0.3">
      <c r="A28" s="22"/>
      <c r="B28" s="23"/>
      <c r="C28" s="22"/>
      <c r="D28" s="24"/>
      <c r="E28" s="24"/>
      <c r="F28" s="22"/>
    </row>
    <row r="29" spans="1:7" ht="12.75" customHeight="1" x14ac:dyDescent="0.25">
      <c r="A29" s="25"/>
      <c r="B29" s="25"/>
      <c r="C29" s="32"/>
      <c r="D29" s="32"/>
      <c r="E29" s="32"/>
      <c r="F29" s="32"/>
    </row>
    <row r="30" spans="1:7" ht="12.75" hidden="1" customHeight="1" x14ac:dyDescent="0.25">
      <c r="A30" s="25"/>
      <c r="B30" s="25"/>
      <c r="C30" s="32"/>
      <c r="D30" s="32"/>
      <c r="E30" s="32"/>
      <c r="F30" s="32"/>
    </row>
    <row r="31" spans="1:7" hidden="1" x14ac:dyDescent="0.25"/>
    <row r="32" spans="1:7" hidden="1" x14ac:dyDescent="0.25"/>
    <row r="33" spans="1:6" ht="13" hidden="1" x14ac:dyDescent="0.3">
      <c r="A33" s="23"/>
      <c r="B33" s="23"/>
      <c r="C33" s="23"/>
      <c r="D33" s="23"/>
      <c r="E33" s="23"/>
      <c r="F33" s="23"/>
    </row>
    <row r="34" spans="1:6" ht="13" hidden="1" x14ac:dyDescent="0.3">
      <c r="A34" s="23"/>
      <c r="B34" s="23"/>
      <c r="C34" s="23"/>
      <c r="D34" s="23"/>
      <c r="E34" s="23"/>
      <c r="F34" s="23"/>
    </row>
    <row r="35" spans="1:6" ht="13" hidden="1" x14ac:dyDescent="0.3">
      <c r="A35" s="23"/>
      <c r="B35" s="23"/>
      <c r="C35" s="23"/>
      <c r="D35" s="23"/>
      <c r="E35" s="23"/>
      <c r="F35" s="23"/>
    </row>
    <row r="36" spans="1:6" ht="13" hidden="1" x14ac:dyDescent="0.3">
      <c r="A36" s="23"/>
      <c r="B36" s="23"/>
      <c r="C36" s="23"/>
      <c r="D36" s="23"/>
      <c r="E36" s="23"/>
      <c r="F36" s="23"/>
    </row>
    <row r="37" spans="1:6" ht="13" hidden="1" x14ac:dyDescent="0.3">
      <c r="A37" s="23"/>
      <c r="B37" s="23"/>
      <c r="C37" s="23"/>
      <c r="D37" s="23"/>
      <c r="E37" s="23"/>
      <c r="F37" s="23"/>
    </row>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sheetProtection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2020&amp;RWorksheet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sign-off'!$A$21:$A$22</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sign-off'!$A$23:$A$24</xm:f>
          </x14:formula1>
          <xm:sqref>B7:F7</xm:sqref>
        </x14:dataValidation>
        <x14:dataValidation type="list" allowBlank="1" showInputMessage="1" showErrorMessage="1" error="Use the drop down list (at the right of the cell)" xr:uid="{00000000-0002-0000-0500-000002000000}">
          <x14:formula1>
            <xm:f>'Summary and sign-off'!$A$38:$A$39</xm:f>
          </x14:formula1>
          <xm:sqref>C11:C24</xm:sqref>
        </x14:dataValidation>
        <x14:dataValidation type="list" errorStyle="information" operator="greaterThan" allowBlank="1" showInputMessage="1" prompt="Provide specific $ value if possible" xr:uid="{00000000-0002-0000-0500-000003000000}">
          <x14:formula1>
            <xm:f>'Summary and sign-off'!$A$32:$A$37</xm:f>
          </x14:formula1>
          <xm:sqref>E11:E24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12165527-d881-4234-97f9-ee139a3f0c3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Rob Manfield</cp:lastModifiedBy>
  <cp:lastPrinted>2020-07-17T02:02:57Z</cp:lastPrinted>
  <dcterms:created xsi:type="dcterms:W3CDTF">2010-10-17T20:59:02Z</dcterms:created>
  <dcterms:modified xsi:type="dcterms:W3CDTF">2020-07-20T00:28:21Z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Jet Reports Function Literals">
    <vt:lpwstr>,	;	,	{	}	[@[{0}]]	1033</vt:lpwstr>
  </property>
</Properties>
</file>